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N Budsjett 2022" sheetId="1" r:id="rId4"/>
    <sheet state="visible" name="Satser" sheetId="2" r:id="rId5"/>
  </sheets>
  <definedNames/>
  <calcPr/>
  <extLst>
    <ext uri="GoogleSheetsCustomDataVersion1">
      <go:sheetsCustomData xmlns:go="http://customooxmlschemas.google.com/" r:id="rId6" roundtripDataSignature="AMtx7mhlldoZJe6A7sTKd1lLDRlM8lqJGg=="/>
    </ext>
  </extLst>
</workbook>
</file>

<file path=xl/sharedStrings.xml><?xml version="1.0" encoding="utf-8"?>
<sst xmlns="http://schemas.openxmlformats.org/spreadsheetml/2006/main" count="97" uniqueCount="95">
  <si>
    <t>Radio Nova - Budsjett for 2023</t>
  </si>
  <si>
    <t>KONTO</t>
  </si>
  <si>
    <t>BUDSJETT</t>
  </si>
  <si>
    <t>VT-BUDSJETT</t>
  </si>
  <si>
    <t>VT-BUDSJETT(utkast)</t>
  </si>
  <si>
    <t>INNTEKTER</t>
  </si>
  <si>
    <t>Prosjekt- og kurstilskudd Medietilsynet</t>
  </si>
  <si>
    <t>Leieinntekter</t>
  </si>
  <si>
    <t>Andre inntekter/tilskudd</t>
  </si>
  <si>
    <t>Sosiale arrangement</t>
  </si>
  <si>
    <t>Medlemsavgift</t>
  </si>
  <si>
    <t>Tilskudd fra semesteravgiften</t>
  </si>
  <si>
    <t>Festivalinntekter</t>
  </si>
  <si>
    <t>INNTEKTER TOTALT:</t>
  </si>
  <si>
    <t>PERSONALKOSTNADER</t>
  </si>
  <si>
    <t>Lønn</t>
  </si>
  <si>
    <t>Utbetaling næringsdrivende (prosjekt) / Ekstralønninger</t>
  </si>
  <si>
    <t>Avsetning feriepenger</t>
  </si>
  <si>
    <t>Lønn til ansatte totalt:</t>
  </si>
  <si>
    <t>Arbeidsgiveravgift</t>
  </si>
  <si>
    <t>Arbeidsgivers andel pensjon</t>
  </si>
  <si>
    <t>Avsetning arbeidsgiveravgift feriepenger</t>
  </si>
  <si>
    <t>Obligatorisk yrkesskadeforsikring</t>
  </si>
  <si>
    <t>Andre personalkostnader / gaver</t>
  </si>
  <si>
    <t>Arbeidsgiverforpliktelser totalt:</t>
  </si>
  <si>
    <t>PERSONALKOSTNADER TOTALT:</t>
  </si>
  <si>
    <t>RADIO DRIFTSKOSTNADER</t>
  </si>
  <si>
    <t>DAB - investering, drift og senderleie</t>
  </si>
  <si>
    <t>DigAs - lisens (database og redigeringsprogram)</t>
  </si>
  <si>
    <t>TONO</t>
  </si>
  <si>
    <t>GRAMO</t>
  </si>
  <si>
    <t>Spotify</t>
  </si>
  <si>
    <t>Investeringer</t>
  </si>
  <si>
    <t>Vedlikehold teknisk</t>
  </si>
  <si>
    <t>Diverse teknisk utstyr</t>
  </si>
  <si>
    <t>Opptakere</t>
  </si>
  <si>
    <t>Lagring</t>
  </si>
  <si>
    <t>Investeringer data (inkl. software)</t>
  </si>
  <si>
    <t>Vedlikehold data</t>
  </si>
  <si>
    <t>Forsikring utstyr</t>
  </si>
  <si>
    <t>Ekstra investeringer covid-19</t>
  </si>
  <si>
    <t>RADIO DRIFTSKOSTNADER TOTALT:</t>
  </si>
  <si>
    <t>KONTOR DRIFTSKOSTNADER</t>
  </si>
  <si>
    <t>Rekvisita</t>
  </si>
  <si>
    <t>Aviser og tidsskrifter</t>
  </si>
  <si>
    <t>Kontigenter</t>
  </si>
  <si>
    <t>Porto</t>
  </si>
  <si>
    <t>Investering kontor</t>
  </si>
  <si>
    <t>KONTOR DRIFTSKOSTNADER TOTALT:</t>
  </si>
  <si>
    <t>REISE- OG MØTEKOSTNADER</t>
  </si>
  <si>
    <t>Møtekostnader</t>
  </si>
  <si>
    <t>Reisekostnader</t>
  </si>
  <si>
    <t>Kurs- og seminaravgift</t>
  </si>
  <si>
    <t>Styret</t>
  </si>
  <si>
    <t>Dagtid</t>
  </si>
  <si>
    <t>REISE- OG MØTEKOSTNADER TOTALT:</t>
  </si>
  <si>
    <t>REDAKSJONSKOSTNADER</t>
  </si>
  <si>
    <t>Redaksjonskostnader</t>
  </si>
  <si>
    <t>REDAKSJONSKOSTNADER TOTALT:</t>
  </si>
  <si>
    <t>MARKEDSFØRING</t>
  </si>
  <si>
    <t>Domener nettsider</t>
  </si>
  <si>
    <t>Trykksaker, plakater, flyers, programmer</t>
  </si>
  <si>
    <t>Rekruttering/Semesterstart</t>
  </si>
  <si>
    <t>Utesendinger</t>
  </si>
  <si>
    <t>Transport</t>
  </si>
  <si>
    <t>Markedsføring SoMe</t>
  </si>
  <si>
    <t>MARKEDSFØRING TOTALT:</t>
  </si>
  <si>
    <t>REGNSKAP- OG REVISJONSKOSTNADER</t>
  </si>
  <si>
    <t>Regnskap</t>
  </si>
  <si>
    <t>Revisjon</t>
  </si>
  <si>
    <t>REGNSKAP- OG REVISJONSKOSTNADER TOTALT:</t>
  </si>
  <si>
    <t>PROSJEKTER</t>
  </si>
  <si>
    <t>Prosjekt- og kurskostnader Medietilsynet</t>
  </si>
  <si>
    <t>Arrangementskostnader, andre</t>
  </si>
  <si>
    <t>Sosiale kostnader</t>
  </si>
  <si>
    <t>Festivalkostnader</t>
  </si>
  <si>
    <t>Radio Nova 40 årsjubileum</t>
  </si>
  <si>
    <t>PROSJEKTER TOTALT:</t>
  </si>
  <si>
    <t>AVSKRIVNINGER OG TAP</t>
  </si>
  <si>
    <t>Avskrivning maskiner</t>
  </si>
  <si>
    <t>Uforutsette utgifter</t>
  </si>
  <si>
    <t>Tapte fordringer</t>
  </si>
  <si>
    <t>AVSKRIVNINGER OG TAP TOTALT:</t>
  </si>
  <si>
    <t>ANDRE KOSTNADER</t>
  </si>
  <si>
    <t>Bankkostnader</t>
  </si>
  <si>
    <t>Andre kostnader</t>
  </si>
  <si>
    <t>ANDRE KOSTNADER TOTALT:</t>
  </si>
  <si>
    <t>KOSTNADER TOTALT</t>
  </si>
  <si>
    <t>DRIFTSRESULTAT</t>
  </si>
  <si>
    <t>Diverse tall til beregning - Personalkostnader</t>
  </si>
  <si>
    <t>Nominell lønnsvekst</t>
  </si>
  <si>
    <t>AGA</t>
  </si>
  <si>
    <t>Feriepenger</t>
  </si>
  <si>
    <t>DL, AR, TS lønnsandel</t>
  </si>
  <si>
    <t>Oblig. tjenestepensjon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</si>
</sst>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kr ]#,##0.00"/>
    <numFmt numFmtId="165" formatCode="#,##0.00[$ kr]"/>
  </numFmts>
  <fonts count="9">
    <font>
      <sz val="10.0"/>
      <color rgb="FF000000"/>
      <name val="Arial"/>
      <scheme val="minor"/>
    </font>
    <font>
      <color theme="1"/>
      <name val="Arial"/>
    </font>
    <font>
      <b/>
      <sz val="18.0"/>
      <color theme="1"/>
      <name val="Arial"/>
    </font>
    <font>
      <b/>
      <sz val="12.0"/>
      <color theme="1"/>
      <name val="Arial"/>
    </font>
    <font>
      <b/>
      <color theme="1"/>
      <name val="Arial"/>
    </font>
    <font>
      <b/>
      <sz val="14.0"/>
      <color theme="1"/>
      <name val="Arial"/>
    </font>
    <font>
      <i/>
      <color theme="1"/>
      <name val="Arial"/>
    </font>
    <font>
      <b/>
      <sz val="10.0"/>
      <color theme="1"/>
      <name val="Arial"/>
    </font>
    <font>
      <b/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999999"/>
        <bgColor rgb="FF999999"/>
      </patternFill>
    </fill>
  </fills>
  <borders count="14">
    <border/>
    <border>
      <bottom style="thin">
        <color rgb="FF000000"/>
      </bottom>
    </border>
    <border>
      <left style="medium">
        <color rgb="FFEA4335"/>
      </left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left style="medium">
        <color rgb="FFEA4335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EA4335"/>
      </left>
      <right style="thin">
        <color rgb="FF000000"/>
      </right>
      <top style="thin">
        <color rgb="FF000000"/>
      </top>
    </border>
    <border>
      <left style="medium">
        <color rgb="FFEA4335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readingOrder="0"/>
    </xf>
    <xf borderId="0" fillId="2" fontId="1" numFmtId="0" xfId="0" applyFill="1" applyFont="1"/>
    <xf borderId="0" fillId="0" fontId="3" numFmtId="0" xfId="0" applyAlignment="1" applyFont="1">
      <alignment horizontal="center"/>
    </xf>
    <xf borderId="0" fillId="2" fontId="3" numFmtId="0" xfId="0" applyAlignment="1" applyFont="1">
      <alignment horizontal="center"/>
    </xf>
    <xf borderId="0" fillId="0" fontId="3" numFmtId="0" xfId="0" applyAlignment="1" applyFont="1">
      <alignment horizontal="center" vertical="bottom"/>
    </xf>
    <xf borderId="1" fillId="0" fontId="3" numFmtId="0" xfId="0" applyAlignment="1" applyBorder="1" applyFont="1">
      <alignment horizontal="center"/>
    </xf>
    <xf borderId="1" fillId="2" fontId="3" numFmtId="0" xfId="0" applyAlignment="1" applyBorder="1" applyFont="1">
      <alignment horizontal="center"/>
    </xf>
    <xf borderId="0" fillId="0" fontId="4" numFmtId="0" xfId="0" applyFont="1"/>
    <xf borderId="0" fillId="0" fontId="5" numFmtId="0" xfId="0" applyAlignment="1" applyFont="1">
      <alignment horizontal="center"/>
    </xf>
    <xf borderId="1" fillId="0" fontId="4" numFmtId="0" xfId="0" applyBorder="1" applyFont="1"/>
    <xf borderId="1" fillId="0" fontId="4" numFmtId="164" xfId="0" applyBorder="1" applyFont="1" applyNumberFormat="1"/>
    <xf borderId="1" fillId="2" fontId="4" numFmtId="164" xfId="0" applyBorder="1" applyFont="1" applyNumberFormat="1"/>
    <xf borderId="0" fillId="0" fontId="1" numFmtId="164" xfId="0" applyAlignment="1" applyFont="1" applyNumberFormat="1">
      <alignment vertical="bottom"/>
    </xf>
    <xf borderId="0" fillId="0" fontId="4" numFmtId="164" xfId="0" applyFont="1" applyNumberFormat="1"/>
    <xf borderId="0" fillId="0" fontId="1" numFmtId="0" xfId="0" applyFont="1"/>
    <xf borderId="0" fillId="0" fontId="1" numFmtId="164" xfId="0" applyFont="1" applyNumberFormat="1"/>
    <xf borderId="2" fillId="2" fontId="1" numFmtId="165" xfId="0" applyBorder="1" applyFont="1" applyNumberFormat="1"/>
    <xf borderId="0" fillId="0" fontId="1" numFmtId="164" xfId="0" applyAlignment="1" applyFont="1" applyNumberFormat="1">
      <alignment horizontal="right" vertical="bottom"/>
    </xf>
    <xf borderId="3" fillId="0" fontId="4" numFmtId="0" xfId="0" applyBorder="1" applyFont="1"/>
    <xf borderId="3" fillId="0" fontId="4" numFmtId="164" xfId="0" applyBorder="1" applyFont="1" applyNumberFormat="1"/>
    <xf borderId="4" fillId="2" fontId="4" numFmtId="165" xfId="0" applyBorder="1" applyFont="1" applyNumberFormat="1"/>
    <xf borderId="0" fillId="0" fontId="4" numFmtId="164" xfId="0" applyAlignment="1" applyFont="1" applyNumberFormat="1">
      <alignment horizontal="right" vertical="bottom"/>
    </xf>
    <xf borderId="0" fillId="2" fontId="1" numFmtId="165" xfId="0" applyFont="1" applyNumberFormat="1"/>
    <xf borderId="0" fillId="2" fontId="4" numFmtId="165" xfId="0" applyFont="1" applyNumberFormat="1"/>
    <xf borderId="5" fillId="2" fontId="1" numFmtId="164" xfId="0" applyAlignment="1" applyBorder="1" applyFont="1" applyNumberFormat="1">
      <alignment horizontal="right" vertical="bottom"/>
    </xf>
    <xf borderId="2" fillId="2" fontId="1" numFmtId="164" xfId="0" applyAlignment="1" applyBorder="1" applyFont="1" applyNumberFormat="1">
      <alignment horizontal="right" vertical="bottom"/>
    </xf>
    <xf borderId="0" fillId="0" fontId="1" numFmtId="0" xfId="0" applyAlignment="1" applyFont="1">
      <alignment horizontal="left"/>
    </xf>
    <xf borderId="6" fillId="2" fontId="1" numFmtId="164" xfId="0" applyAlignment="1" applyBorder="1" applyFont="1" applyNumberFormat="1">
      <alignment horizontal="right" vertical="bottom"/>
    </xf>
    <xf borderId="3" fillId="0" fontId="6" numFmtId="0" xfId="0" applyBorder="1" applyFont="1"/>
    <xf borderId="3" fillId="0" fontId="1" numFmtId="164" xfId="0" applyBorder="1" applyFont="1" applyNumberFormat="1"/>
    <xf borderId="0" fillId="0" fontId="1" numFmtId="0" xfId="0" applyAlignment="1" applyFont="1">
      <alignment horizontal="right"/>
    </xf>
    <xf borderId="0" fillId="0" fontId="7" numFmtId="0" xfId="0" applyFont="1"/>
    <xf borderId="0" fillId="0" fontId="7" numFmtId="0" xfId="0" applyAlignment="1" applyFont="1">
      <alignment horizontal="right"/>
    </xf>
    <xf borderId="6" fillId="2" fontId="4" numFmtId="164" xfId="0" applyAlignment="1" applyBorder="1" applyFont="1" applyNumberFormat="1">
      <alignment horizontal="right" vertical="bottom"/>
    </xf>
    <xf borderId="5" fillId="2" fontId="1" numFmtId="165" xfId="0" applyBorder="1" applyFont="1" applyNumberFormat="1"/>
    <xf borderId="0" fillId="0" fontId="1" numFmtId="2" xfId="0" applyAlignment="1" applyFont="1" applyNumberFormat="1">
      <alignment horizontal="center"/>
    </xf>
    <xf borderId="4" fillId="2" fontId="1" numFmtId="165" xfId="0" applyBorder="1" applyFont="1" applyNumberFormat="1"/>
    <xf borderId="1" fillId="2" fontId="4" numFmtId="165" xfId="0" applyBorder="1" applyFont="1" applyNumberFormat="1"/>
    <xf borderId="7" fillId="0" fontId="1" numFmtId="0" xfId="0" applyBorder="1" applyFont="1"/>
    <xf borderId="8" fillId="0" fontId="1" numFmtId="0" xfId="0" applyBorder="1" applyFont="1"/>
    <xf borderId="8" fillId="0" fontId="1" numFmtId="164" xfId="0" applyBorder="1" applyFont="1" applyNumberFormat="1"/>
    <xf borderId="9" fillId="2" fontId="1" numFmtId="165" xfId="0" applyBorder="1" applyFont="1" applyNumberFormat="1"/>
    <xf borderId="9" fillId="0" fontId="1" numFmtId="0" xfId="0" applyBorder="1" applyFont="1"/>
    <xf borderId="10" fillId="0" fontId="3" numFmtId="0" xfId="0" applyBorder="1" applyFont="1"/>
    <xf borderId="8" fillId="0" fontId="3" numFmtId="0" xfId="0" applyBorder="1" applyFont="1"/>
    <xf borderId="8" fillId="0" fontId="4" numFmtId="164" xfId="0" applyBorder="1" applyFont="1" applyNumberFormat="1"/>
    <xf borderId="5" fillId="2" fontId="4" numFmtId="165" xfId="0" applyBorder="1" applyFont="1" applyNumberFormat="1"/>
    <xf borderId="11" fillId="0" fontId="1" numFmtId="0" xfId="0" applyBorder="1" applyFont="1"/>
    <xf borderId="1" fillId="0" fontId="3" numFmtId="0" xfId="0" applyBorder="1" applyFont="1"/>
    <xf borderId="6" fillId="2" fontId="4" numFmtId="165" xfId="0" applyBorder="1" applyFont="1" applyNumberFormat="1"/>
    <xf borderId="0" fillId="0" fontId="3" numFmtId="0" xfId="0" applyFont="1"/>
    <xf borderId="11" fillId="2" fontId="4" numFmtId="165" xfId="0" applyBorder="1" applyFont="1" applyNumberFormat="1"/>
    <xf borderId="3" fillId="0" fontId="3" numFmtId="0" xfId="0" applyBorder="1" applyFont="1"/>
    <xf borderId="3" fillId="0" fontId="8" numFmtId="164" xfId="0" applyBorder="1" applyFont="1" applyNumberFormat="1"/>
    <xf borderId="4" fillId="2" fontId="8" numFmtId="165" xfId="0" applyBorder="1" applyFont="1" applyNumberFormat="1"/>
    <xf borderId="0" fillId="0" fontId="8" numFmtId="164" xfId="0" applyAlignment="1" applyFont="1" applyNumberFormat="1">
      <alignment horizontal="right" vertical="bottom"/>
    </xf>
    <xf borderId="0" fillId="0" fontId="8" numFmtId="164" xfId="0" applyFont="1" applyNumberFormat="1"/>
    <xf borderId="12" fillId="0" fontId="1" numFmtId="0" xfId="0" applyBorder="1" applyFont="1"/>
    <xf borderId="1" fillId="0" fontId="1" numFmtId="0" xfId="0" applyBorder="1" applyFont="1"/>
    <xf borderId="13" fillId="2" fontId="1" numFmtId="165" xfId="0" applyBorder="1" applyFont="1" applyNumberFormat="1"/>
    <xf borderId="0" fillId="0" fontId="1" numFmtId="0" xfId="0" applyAlignment="1" applyFont="1">
      <alignment vertical="bottom"/>
    </xf>
    <xf borderId="13" fillId="0" fontId="1" numFmtId="0" xfId="0" applyBorder="1" applyFont="1"/>
    <xf borderId="0" fillId="3" fontId="4" numFmtId="0" xfId="0" applyAlignment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customschemas.google.com/relationships/workbookmetadata" Target="metadata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647700</xdr:colOff>
      <xdr:row>0</xdr:row>
      <xdr:rowOff>180975</xdr:rowOff>
    </xdr:from>
    <xdr:ext cx="1828800" cy="704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12.63"/>
    <col customWidth="1" min="3" max="3" width="3.0"/>
    <col customWidth="1" min="4" max="4" width="40.88"/>
    <col customWidth="1" min="5" max="5" width="17.5"/>
    <col customWidth="1" min="6" max="6" width="20.25"/>
    <col customWidth="1" min="7" max="7" width="17.88"/>
    <col customWidth="1" min="8" max="8" width="22.88"/>
    <col customWidth="1" min="9" max="9" width="13.88"/>
    <col customWidth="1" min="10" max="10" width="14.38"/>
    <col customWidth="1" min="11" max="11" width="2.75"/>
    <col customWidth="1" min="13" max="16" width="14.0"/>
    <col customWidth="1" min="17" max="18" width="14.13"/>
    <col customWidth="1" min="21" max="21" width="14.75"/>
    <col customWidth="1" min="22" max="22" width="15.25"/>
  </cols>
  <sheetData>
    <row r="1" ht="15.75" customHeight="1">
      <c r="B1" s="1"/>
    </row>
    <row r="2" ht="15.75" customHeight="1">
      <c r="B2" s="1"/>
      <c r="D2" s="2" t="s">
        <v>0</v>
      </c>
    </row>
    <row r="3" ht="15.75" customHeight="1"/>
    <row r="4" ht="15.75" customHeight="1"/>
    <row r="5" ht="15.75" customHeight="1">
      <c r="B5" s="1"/>
      <c r="H5" s="3"/>
    </row>
    <row r="6" ht="15.75" customHeight="1">
      <c r="B6" s="1"/>
      <c r="E6" s="4">
        <v>2020.0</v>
      </c>
      <c r="F6" s="4">
        <v>2021.0</v>
      </c>
      <c r="G6" s="4">
        <v>2022.0</v>
      </c>
      <c r="H6" s="5">
        <v>2023.0</v>
      </c>
      <c r="I6" s="6"/>
      <c r="J6" s="4"/>
    </row>
    <row r="7" ht="15.75" customHeight="1">
      <c r="B7" s="4" t="s">
        <v>1</v>
      </c>
      <c r="E7" s="7" t="s">
        <v>2</v>
      </c>
      <c r="F7" s="7" t="s">
        <v>2</v>
      </c>
      <c r="G7" s="7" t="s">
        <v>3</v>
      </c>
      <c r="H7" s="8" t="s">
        <v>4</v>
      </c>
      <c r="I7" s="6"/>
      <c r="J7" s="4"/>
    </row>
    <row r="8" ht="15.75" customHeight="1">
      <c r="A8" s="9"/>
      <c r="B8" s="10">
        <v>1.0</v>
      </c>
      <c r="C8" s="9"/>
      <c r="D8" s="11" t="s">
        <v>5</v>
      </c>
      <c r="E8" s="12"/>
      <c r="F8" s="12"/>
      <c r="G8" s="12"/>
      <c r="H8" s="13"/>
      <c r="I8" s="14"/>
      <c r="J8" s="15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ht="15.75" customHeight="1">
      <c r="B9" s="1">
        <v>1.1</v>
      </c>
      <c r="C9" s="16"/>
      <c r="D9" s="16" t="s">
        <v>6</v>
      </c>
      <c r="E9" s="17">
        <v>70000.0</v>
      </c>
      <c r="F9" s="17">
        <v>90000.0</v>
      </c>
      <c r="G9" s="17">
        <v>115000.0</v>
      </c>
      <c r="H9" s="18">
        <v>130000.0</v>
      </c>
      <c r="I9" s="19"/>
      <c r="J9" s="17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</row>
    <row r="10" ht="15.75" customHeight="1">
      <c r="B10" s="1">
        <v>1.2</v>
      </c>
      <c r="C10" s="16"/>
      <c r="D10" s="16" t="s">
        <v>7</v>
      </c>
      <c r="E10" s="17">
        <v>100000.0</v>
      </c>
      <c r="F10" s="17">
        <v>40000.0</v>
      </c>
      <c r="G10" s="17">
        <v>75000.0</v>
      </c>
      <c r="H10" s="18">
        <v>75000.0</v>
      </c>
      <c r="I10" s="19"/>
      <c r="J10" s="17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</row>
    <row r="11" ht="15.75" customHeight="1">
      <c r="B11" s="1">
        <v>1.3</v>
      </c>
      <c r="C11" s="16"/>
      <c r="D11" s="16" t="s">
        <v>8</v>
      </c>
      <c r="E11" s="17">
        <v>100000.0</v>
      </c>
      <c r="F11" s="17">
        <v>150000.0</v>
      </c>
      <c r="G11" s="17">
        <v>230000.0</v>
      </c>
      <c r="H11" s="18">
        <v>230000.0</v>
      </c>
      <c r="I11" s="19"/>
      <c r="J11" s="17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</row>
    <row r="12" ht="15.75" customHeight="1">
      <c r="B12" s="1">
        <v>1.4</v>
      </c>
      <c r="C12" s="16"/>
      <c r="D12" s="16" t="s">
        <v>9</v>
      </c>
      <c r="E12" s="17">
        <v>45000.0</v>
      </c>
      <c r="F12" s="17">
        <v>45000.0</v>
      </c>
      <c r="G12" s="17">
        <v>45000.0</v>
      </c>
      <c r="H12" s="18">
        <v>70000.0</v>
      </c>
      <c r="I12" s="19"/>
      <c r="J12" s="17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ht="15.75" customHeight="1">
      <c r="B13" s="1">
        <v>1.5</v>
      </c>
      <c r="C13" s="16"/>
      <c r="D13" s="16" t="s">
        <v>10</v>
      </c>
      <c r="E13" s="17">
        <v>15000.0</v>
      </c>
      <c r="F13" s="17">
        <v>15000.0</v>
      </c>
      <c r="G13" s="17">
        <v>16000.0</v>
      </c>
      <c r="H13" s="18">
        <v>16000.0</v>
      </c>
      <c r="I13" s="19"/>
      <c r="J13" s="17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</row>
    <row r="14" ht="15.75" customHeight="1">
      <c r="B14" s="1">
        <v>1.6</v>
      </c>
      <c r="C14" s="16"/>
      <c r="D14" s="16" t="s">
        <v>11</v>
      </c>
      <c r="E14" s="17">
        <v>2000000.0</v>
      </c>
      <c r="F14" s="17">
        <v>2300000.0</v>
      </c>
      <c r="G14" s="17">
        <v>2400000.0</v>
      </c>
      <c r="H14" s="18">
        <v>2200000.0</v>
      </c>
      <c r="I14" s="19"/>
      <c r="J14" s="17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ht="15.75" customHeight="1">
      <c r="B15" s="1">
        <v>1.7</v>
      </c>
      <c r="C15" s="16"/>
      <c r="D15" s="16" t="s">
        <v>12</v>
      </c>
      <c r="E15" s="17">
        <v>160000.0</v>
      </c>
      <c r="F15" s="17">
        <v>70000.0</v>
      </c>
      <c r="G15" s="17">
        <v>120000.0</v>
      </c>
      <c r="H15" s="18">
        <v>150000.0</v>
      </c>
      <c r="I15" s="19"/>
      <c r="J15" s="17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</row>
    <row r="16" ht="15.75" customHeight="1">
      <c r="A16" s="9"/>
      <c r="B16" s="10"/>
      <c r="C16" s="9"/>
      <c r="D16" s="20" t="s">
        <v>13</v>
      </c>
      <c r="E16" s="21">
        <f t="shared" ref="E16:F16" si="1">SUM(E9:E15)</f>
        <v>2490000</v>
      </c>
      <c r="F16" s="21">
        <f t="shared" si="1"/>
        <v>2710000</v>
      </c>
      <c r="G16" s="21">
        <f>sum(G9:G15)</f>
        <v>3001000</v>
      </c>
      <c r="H16" s="22">
        <f>SUM(H9:H15)</f>
        <v>2871000</v>
      </c>
      <c r="I16" s="23"/>
      <c r="J16" s="15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ht="15.75" customHeight="1">
      <c r="B17" s="1"/>
      <c r="E17" s="17"/>
      <c r="F17" s="17"/>
      <c r="G17" s="17"/>
      <c r="H17" s="24"/>
      <c r="I17" s="14"/>
      <c r="J17" s="17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</row>
    <row r="18" ht="15.75" customHeight="1">
      <c r="A18" s="9"/>
      <c r="B18" s="10">
        <v>2.0</v>
      </c>
      <c r="C18" s="9"/>
      <c r="D18" s="11" t="s">
        <v>14</v>
      </c>
      <c r="E18" s="12"/>
      <c r="F18" s="12"/>
      <c r="G18" s="12"/>
      <c r="H18" s="25"/>
      <c r="I18" s="14"/>
      <c r="J18" s="15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ht="15.75" customHeight="1">
      <c r="B19" s="1">
        <v>2.1</v>
      </c>
      <c r="C19" s="16"/>
      <c r="D19" s="16" t="s">
        <v>15</v>
      </c>
      <c r="E19" s="17">
        <v>1123329.0</v>
      </c>
      <c r="F19" s="17">
        <v>1254053.0</v>
      </c>
      <c r="G19" s="17">
        <v>1301134.06</v>
      </c>
      <c r="H19" s="26">
        <v>1327156.7412</v>
      </c>
      <c r="I19" s="19"/>
      <c r="J19" s="17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</row>
    <row r="20" ht="15.75" customHeight="1">
      <c r="B20" s="1">
        <v>2.2</v>
      </c>
      <c r="C20" s="16"/>
      <c r="D20" s="16" t="s">
        <v>16</v>
      </c>
      <c r="E20" s="17">
        <v>0.0</v>
      </c>
      <c r="F20" s="17">
        <v>0.0</v>
      </c>
      <c r="G20" s="17">
        <v>0.0</v>
      </c>
      <c r="H20" s="27">
        <v>0.0</v>
      </c>
      <c r="I20" s="19"/>
      <c r="J20" s="17"/>
      <c r="L20" s="16"/>
      <c r="M20" s="16"/>
      <c r="N20" s="28"/>
      <c r="O20" s="1"/>
      <c r="P20" s="16"/>
      <c r="Q20" s="16"/>
      <c r="R20" s="16"/>
      <c r="S20" s="16"/>
      <c r="T20" s="16"/>
      <c r="U20" s="16"/>
      <c r="V20" s="16"/>
      <c r="W20" s="16"/>
    </row>
    <row r="21" ht="15.75" customHeight="1">
      <c r="B21" s="1">
        <v>2.3</v>
      </c>
      <c r="C21" s="16"/>
      <c r="D21" s="16" t="s">
        <v>17</v>
      </c>
      <c r="E21" s="17">
        <v>114579.0</v>
      </c>
      <c r="F21" s="17">
        <v>150486.0</v>
      </c>
      <c r="G21" s="17">
        <f>G19*0.12</f>
        <v>156136.0872</v>
      </c>
      <c r="H21" s="29">
        <v>159258.808944</v>
      </c>
      <c r="I21" s="19"/>
      <c r="J21" s="17"/>
      <c r="L21" s="16"/>
      <c r="M21" s="16"/>
      <c r="N21" s="28"/>
      <c r="O21" s="1"/>
      <c r="P21" s="1"/>
      <c r="Q21" s="1"/>
      <c r="R21" s="1"/>
      <c r="S21" s="16"/>
      <c r="T21" s="16"/>
      <c r="U21" s="16"/>
      <c r="V21" s="16"/>
      <c r="W21" s="16"/>
    </row>
    <row r="22" ht="15.75" customHeight="1">
      <c r="B22" s="1"/>
      <c r="C22" s="9"/>
      <c r="D22" s="30" t="s">
        <v>18</v>
      </c>
      <c r="E22" s="31">
        <f t="shared" ref="E22:G22" si="2">sum(E19:E21)</f>
        <v>1237908</v>
      </c>
      <c r="F22" s="31">
        <f t="shared" si="2"/>
        <v>1404539</v>
      </c>
      <c r="G22" s="31">
        <f t="shared" si="2"/>
        <v>1457270.147</v>
      </c>
      <c r="H22" s="29">
        <v>1486415.550144</v>
      </c>
      <c r="I22" s="19"/>
      <c r="J22" s="17"/>
      <c r="M22" s="16"/>
      <c r="N22" s="28"/>
      <c r="O22" s="1"/>
      <c r="P22" s="32"/>
      <c r="Q22" s="16"/>
      <c r="R22" s="16"/>
      <c r="S22" s="16"/>
      <c r="T22" s="16"/>
      <c r="U22" s="16"/>
      <c r="V22" s="16"/>
      <c r="W22" s="16"/>
    </row>
    <row r="23" ht="15.75" customHeight="1">
      <c r="B23" s="1">
        <v>2.4</v>
      </c>
      <c r="C23" s="16"/>
      <c r="D23" s="16" t="s">
        <v>19</v>
      </c>
      <c r="E23" s="17">
        <v>159513.0</v>
      </c>
      <c r="F23" s="17">
        <v>176821.0</v>
      </c>
      <c r="G23" s="17">
        <f>G19*0.141</f>
        <v>183459.9025</v>
      </c>
      <c r="H23" s="27">
        <v>187129.10050919998</v>
      </c>
      <c r="I23" s="19"/>
      <c r="J23" s="17"/>
      <c r="L23" s="16"/>
      <c r="M23" s="16"/>
      <c r="N23" s="28"/>
      <c r="O23" s="1"/>
      <c r="P23" s="32"/>
      <c r="Q23" s="16"/>
      <c r="R23" s="16"/>
      <c r="S23" s="16"/>
      <c r="T23" s="16"/>
      <c r="U23" s="16"/>
      <c r="V23" s="16"/>
      <c r="W23" s="16"/>
    </row>
    <row r="24" ht="15.75" customHeight="1">
      <c r="B24" s="1">
        <v>2.5</v>
      </c>
      <c r="C24" s="16"/>
      <c r="D24" s="16" t="s">
        <v>20</v>
      </c>
      <c r="E24" s="17">
        <v>15120.0</v>
      </c>
      <c r="F24" s="17">
        <v>16080.0</v>
      </c>
      <c r="G24" s="17">
        <v>18050.0</v>
      </c>
      <c r="H24" s="27">
        <v>24972.0</v>
      </c>
      <c r="I24" s="19"/>
      <c r="J24" s="17"/>
      <c r="L24" s="16"/>
      <c r="M24" s="16"/>
      <c r="N24" s="28"/>
      <c r="O24" s="1"/>
      <c r="P24" s="32"/>
      <c r="Q24" s="16"/>
      <c r="R24" s="16"/>
      <c r="S24" s="16"/>
      <c r="T24" s="16"/>
      <c r="U24" s="16"/>
      <c r="V24" s="16"/>
      <c r="W24" s="16"/>
    </row>
    <row r="25" ht="15.75" customHeight="1">
      <c r="B25" s="1">
        <v>2.6</v>
      </c>
      <c r="C25" s="16"/>
      <c r="D25" s="16" t="s">
        <v>21</v>
      </c>
      <c r="E25" s="17">
        <v>16270.0</v>
      </c>
      <c r="F25" s="17">
        <v>21219.0</v>
      </c>
      <c r="G25" s="17">
        <f>G21*0.141</f>
        <v>22015.1883</v>
      </c>
      <c r="H25" s="27">
        <v>22455.492061103996</v>
      </c>
      <c r="I25" s="19"/>
      <c r="J25" s="17"/>
      <c r="L25" s="16"/>
      <c r="M25" s="16"/>
      <c r="N25" s="32"/>
      <c r="O25" s="32"/>
      <c r="P25" s="32"/>
      <c r="Q25" s="16"/>
      <c r="R25" s="16"/>
      <c r="S25" s="16"/>
      <c r="T25" s="16"/>
      <c r="U25" s="16"/>
      <c r="V25" s="16"/>
      <c r="W25" s="16"/>
    </row>
    <row r="26" ht="15.75" customHeight="1">
      <c r="B26" s="1">
        <v>2.7</v>
      </c>
      <c r="C26" s="16"/>
      <c r="D26" s="16" t="s">
        <v>22</v>
      </c>
      <c r="E26" s="17">
        <v>7500.0</v>
      </c>
      <c r="F26" s="17">
        <v>7500.0</v>
      </c>
      <c r="G26" s="17">
        <v>7500.0</v>
      </c>
      <c r="H26" s="27">
        <v>7500.0</v>
      </c>
      <c r="I26" s="19"/>
      <c r="J26" s="17"/>
      <c r="L26" s="16"/>
      <c r="M26" s="16"/>
      <c r="N26" s="32"/>
      <c r="O26" s="32"/>
      <c r="P26" s="32"/>
      <c r="Q26" s="16"/>
      <c r="R26" s="16"/>
      <c r="S26" s="16"/>
      <c r="T26" s="16"/>
      <c r="U26" s="16"/>
      <c r="V26" s="16"/>
      <c r="W26" s="16"/>
    </row>
    <row r="27" ht="15.75" customHeight="1">
      <c r="B27" s="1">
        <v>2.8</v>
      </c>
      <c r="C27" s="16"/>
      <c r="D27" s="16" t="s">
        <v>23</v>
      </c>
      <c r="E27" s="17">
        <v>3000.0</v>
      </c>
      <c r="F27" s="17">
        <v>3000.0</v>
      </c>
      <c r="G27" s="17">
        <v>3000.0</v>
      </c>
      <c r="H27" s="29">
        <v>3000.0</v>
      </c>
      <c r="I27" s="19"/>
      <c r="J27" s="17"/>
      <c r="L27" s="16"/>
      <c r="M27" s="33"/>
      <c r="N27" s="34"/>
      <c r="O27" s="34"/>
      <c r="P27" s="34"/>
      <c r="Q27" s="34"/>
      <c r="R27" s="34"/>
      <c r="S27" s="16"/>
      <c r="T27" s="16"/>
      <c r="U27" s="16"/>
      <c r="V27" s="16"/>
      <c r="W27" s="16"/>
    </row>
    <row r="28" ht="15.75" customHeight="1">
      <c r="B28" s="1"/>
      <c r="C28" s="9"/>
      <c r="D28" s="30" t="s">
        <v>24</v>
      </c>
      <c r="E28" s="31">
        <f t="shared" ref="E28:F28" si="3">SUM(E23:E27)</f>
        <v>201403</v>
      </c>
      <c r="F28" s="31">
        <f t="shared" si="3"/>
        <v>224620</v>
      </c>
      <c r="G28" s="31">
        <f>Sum(G23:G27)</f>
        <v>234025.0908</v>
      </c>
      <c r="H28" s="29">
        <f>SUM(H23:H27)</f>
        <v>245056.5926</v>
      </c>
      <c r="I28" s="19"/>
      <c r="J28" s="17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</row>
    <row r="29" ht="15.75" customHeight="1">
      <c r="A29" s="9"/>
      <c r="B29" s="10"/>
      <c r="C29" s="9"/>
      <c r="D29" s="20" t="s">
        <v>25</v>
      </c>
      <c r="E29" s="21">
        <f t="shared" ref="E29:H29" si="4">E22+E28</f>
        <v>1439311</v>
      </c>
      <c r="F29" s="21">
        <f t="shared" si="4"/>
        <v>1629159</v>
      </c>
      <c r="G29" s="21">
        <f t="shared" si="4"/>
        <v>1691295.238</v>
      </c>
      <c r="H29" s="35">
        <f t="shared" si="4"/>
        <v>1731472.143</v>
      </c>
      <c r="I29" s="23"/>
      <c r="J29" s="15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ht="15.75" customHeight="1">
      <c r="B30" s="1"/>
      <c r="E30" s="17"/>
      <c r="F30" s="17"/>
      <c r="G30" s="17"/>
      <c r="H30" s="24"/>
      <c r="I30" s="14"/>
      <c r="J30" s="17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</row>
    <row r="31" ht="15.75" customHeight="1">
      <c r="B31" s="1"/>
      <c r="E31" s="17"/>
      <c r="F31" s="17"/>
      <c r="G31" s="17"/>
      <c r="H31" s="24"/>
      <c r="I31" s="14"/>
      <c r="J31" s="17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</row>
    <row r="32" ht="15.75" customHeight="1">
      <c r="B32" s="1"/>
      <c r="E32" s="17"/>
      <c r="F32" s="17"/>
      <c r="G32" s="17"/>
      <c r="H32" s="24"/>
      <c r="I32" s="14"/>
      <c r="J32" s="17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</row>
    <row r="33" ht="15.75" customHeight="1">
      <c r="B33" s="1"/>
      <c r="E33" s="17"/>
      <c r="F33" s="17"/>
      <c r="G33" s="17"/>
      <c r="H33" s="24"/>
      <c r="I33" s="14"/>
      <c r="J33" s="17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</row>
    <row r="34" ht="15.75" customHeight="1">
      <c r="A34" s="9"/>
      <c r="B34" s="10">
        <v>3.0</v>
      </c>
      <c r="C34" s="9"/>
      <c r="D34" s="11" t="s">
        <v>26</v>
      </c>
      <c r="E34" s="12"/>
      <c r="F34" s="12"/>
      <c r="G34" s="12"/>
      <c r="H34" s="25"/>
      <c r="I34" s="14"/>
      <c r="J34" s="15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ht="15.75" customHeight="1">
      <c r="B35" s="1">
        <v>3.1</v>
      </c>
      <c r="C35" s="16"/>
      <c r="D35" s="16" t="s">
        <v>27</v>
      </c>
      <c r="E35" s="17">
        <v>155000.0</v>
      </c>
      <c r="F35" s="17">
        <v>160000.0</v>
      </c>
      <c r="G35" s="17">
        <v>162000.0</v>
      </c>
      <c r="H35" s="36">
        <v>166000.0</v>
      </c>
      <c r="I35" s="19"/>
      <c r="J35" s="17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ht="15.75" customHeight="1">
      <c r="B36" s="1">
        <v>3.2</v>
      </c>
      <c r="C36" s="16"/>
      <c r="D36" s="16" t="s">
        <v>28</v>
      </c>
      <c r="E36" s="17">
        <v>40000.0</v>
      </c>
      <c r="F36" s="17">
        <v>42000.0</v>
      </c>
      <c r="G36" s="17">
        <v>44000.0</v>
      </c>
      <c r="H36" s="18">
        <v>46000.0</v>
      </c>
      <c r="I36" s="19"/>
      <c r="J36" s="17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</row>
    <row r="37" ht="15.75" customHeight="1">
      <c r="B37" s="1">
        <v>3.3</v>
      </c>
      <c r="C37" s="16"/>
      <c r="D37" s="16" t="s">
        <v>29</v>
      </c>
      <c r="E37" s="17">
        <v>127000.0</v>
      </c>
      <c r="F37" s="17">
        <v>130000.0</v>
      </c>
      <c r="G37" s="17">
        <v>132000.0</v>
      </c>
      <c r="H37" s="18">
        <v>136000.0</v>
      </c>
      <c r="I37" s="19"/>
      <c r="J37" s="17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</row>
    <row r="38" ht="15.75" customHeight="1">
      <c r="B38" s="1">
        <v>3.4</v>
      </c>
      <c r="C38" s="16"/>
      <c r="D38" s="16" t="s">
        <v>30</v>
      </c>
      <c r="E38" s="17">
        <v>63000.0</v>
      </c>
      <c r="F38" s="17">
        <v>65000.0</v>
      </c>
      <c r="G38" s="17">
        <v>67000.0</v>
      </c>
      <c r="H38" s="18">
        <v>71000.0</v>
      </c>
      <c r="I38" s="19"/>
      <c r="J38" s="17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</row>
    <row r="39" ht="15.75" customHeight="1">
      <c r="B39" s="1">
        <v>3.5</v>
      </c>
      <c r="C39" s="16"/>
      <c r="D39" s="16" t="s">
        <v>31</v>
      </c>
      <c r="E39" s="17">
        <v>1500.0</v>
      </c>
      <c r="F39" s="17">
        <v>1700.0</v>
      </c>
      <c r="G39" s="17">
        <v>1900.0</v>
      </c>
      <c r="H39" s="18">
        <v>2100.0</v>
      </c>
      <c r="I39" s="19"/>
      <c r="J39" s="17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</row>
    <row r="40" ht="15.75" customHeight="1">
      <c r="B40" s="1">
        <v>3.6</v>
      </c>
      <c r="C40" s="16"/>
      <c r="D40" s="16" t="s">
        <v>32</v>
      </c>
      <c r="E40" s="17">
        <v>80000.0</v>
      </c>
      <c r="F40" s="17">
        <v>90000.0</v>
      </c>
      <c r="G40" s="17">
        <v>350000.0</v>
      </c>
      <c r="H40" s="18">
        <v>30000.0</v>
      </c>
      <c r="I40" s="19"/>
      <c r="J40" s="17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</row>
    <row r="41" ht="15.75" customHeight="1">
      <c r="B41" s="1">
        <v>3.7</v>
      </c>
      <c r="C41" s="16"/>
      <c r="D41" s="16" t="s">
        <v>33</v>
      </c>
      <c r="E41" s="17">
        <v>8000.0</v>
      </c>
      <c r="F41" s="17">
        <v>9000.0</v>
      </c>
      <c r="G41" s="17">
        <v>12000.0</v>
      </c>
      <c r="H41" s="18">
        <v>12500.0</v>
      </c>
      <c r="I41" s="19"/>
      <c r="J41" s="17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</row>
    <row r="42" ht="15.75" customHeight="1">
      <c r="B42" s="1">
        <v>3.8</v>
      </c>
      <c r="C42" s="16"/>
      <c r="D42" s="16" t="s">
        <v>34</v>
      </c>
      <c r="E42" s="17">
        <v>5000.0</v>
      </c>
      <c r="F42" s="17">
        <v>5000.0</v>
      </c>
      <c r="G42" s="17">
        <v>5000.0</v>
      </c>
      <c r="H42" s="18">
        <v>10000.0</v>
      </c>
      <c r="I42" s="19"/>
      <c r="J42" s="17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</row>
    <row r="43" ht="15.75" customHeight="1">
      <c r="B43" s="1">
        <v>3.9</v>
      </c>
      <c r="C43" s="16"/>
      <c r="D43" s="16" t="s">
        <v>35</v>
      </c>
      <c r="E43" s="17">
        <v>6000.0</v>
      </c>
      <c r="F43" s="17">
        <v>15000.0</v>
      </c>
      <c r="G43" s="17">
        <v>7000.0</v>
      </c>
      <c r="H43" s="18">
        <v>4000.0</v>
      </c>
      <c r="I43" s="19"/>
      <c r="J43" s="17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ht="15.75" customHeight="1">
      <c r="B44" s="37">
        <v>3.1</v>
      </c>
      <c r="C44" s="16"/>
      <c r="D44" s="16" t="s">
        <v>36</v>
      </c>
      <c r="E44" s="17">
        <v>8000.0</v>
      </c>
      <c r="F44" s="17">
        <v>8000.0</v>
      </c>
      <c r="G44" s="17">
        <v>8000.0</v>
      </c>
      <c r="H44" s="18">
        <v>8000.0</v>
      </c>
      <c r="I44" s="19"/>
      <c r="J44" s="17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  <row r="45" ht="15.75" customHeight="1">
      <c r="B45" s="1">
        <v>3.11</v>
      </c>
      <c r="C45" s="16"/>
      <c r="D45" s="16" t="s">
        <v>37</v>
      </c>
      <c r="E45" s="17">
        <v>8000.0</v>
      </c>
      <c r="F45" s="17">
        <v>8000.0</v>
      </c>
      <c r="G45" s="17">
        <v>7500.0</v>
      </c>
      <c r="H45" s="18">
        <v>7500.0</v>
      </c>
      <c r="I45" s="19"/>
      <c r="J45" s="17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</row>
    <row r="46" ht="15.75" customHeight="1">
      <c r="B46" s="1">
        <v>3.12</v>
      </c>
      <c r="C46" s="16"/>
      <c r="D46" s="16" t="s">
        <v>38</v>
      </c>
      <c r="E46" s="17">
        <v>8000.0</v>
      </c>
      <c r="F46" s="17">
        <v>8000.0</v>
      </c>
      <c r="G46" s="17">
        <v>8000.0</v>
      </c>
      <c r="H46" s="18">
        <v>8000.0</v>
      </c>
      <c r="I46" s="19"/>
      <c r="J46" s="17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</row>
    <row r="47" ht="15.75" customHeight="1">
      <c r="B47" s="1">
        <v>3.13</v>
      </c>
      <c r="C47" s="16"/>
      <c r="D47" s="16" t="s">
        <v>39</v>
      </c>
      <c r="E47" s="17">
        <v>10500.0</v>
      </c>
      <c r="F47" s="17">
        <v>11000.0</v>
      </c>
      <c r="G47" s="17">
        <v>12000.0</v>
      </c>
      <c r="H47" s="18">
        <v>15000.0</v>
      </c>
      <c r="I47" s="19"/>
      <c r="J47" s="17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</row>
    <row r="48" ht="15.75" customHeight="1">
      <c r="B48" s="1">
        <v>3.14</v>
      </c>
      <c r="C48" s="16"/>
      <c r="D48" s="16" t="s">
        <v>40</v>
      </c>
      <c r="E48" s="17">
        <v>0.0</v>
      </c>
      <c r="F48" s="17">
        <v>50000.0</v>
      </c>
      <c r="G48" s="17">
        <v>0.0</v>
      </c>
      <c r="H48" s="18">
        <v>0.0</v>
      </c>
      <c r="I48" s="19"/>
      <c r="J48" s="17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</row>
    <row r="49" ht="15.75" customHeight="1">
      <c r="A49" s="9"/>
      <c r="B49" s="10"/>
      <c r="C49" s="9"/>
      <c r="D49" s="20" t="s">
        <v>41</v>
      </c>
      <c r="E49" s="21">
        <f t="shared" ref="E49:G49" si="5">sum(E35:E48)</f>
        <v>520000</v>
      </c>
      <c r="F49" s="21">
        <f t="shared" si="5"/>
        <v>602700</v>
      </c>
      <c r="G49" s="21">
        <f t="shared" si="5"/>
        <v>816400</v>
      </c>
      <c r="H49" s="22">
        <f>SUM(H35:H48)</f>
        <v>516100</v>
      </c>
      <c r="I49" s="23"/>
      <c r="J49" s="15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ht="15.75" customHeight="1">
      <c r="B50" s="1"/>
      <c r="E50" s="17"/>
      <c r="F50" s="17"/>
      <c r="G50" s="17"/>
      <c r="H50" s="24"/>
      <c r="I50" s="14"/>
      <c r="J50" s="17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</row>
    <row r="51" ht="15.75" customHeight="1">
      <c r="A51" s="9"/>
      <c r="B51" s="10">
        <v>4.0</v>
      </c>
      <c r="C51" s="9"/>
      <c r="D51" s="11" t="s">
        <v>42</v>
      </c>
      <c r="E51" s="12"/>
      <c r="F51" s="12"/>
      <c r="G51" s="12"/>
      <c r="H51" s="25"/>
      <c r="I51" s="14"/>
      <c r="J51" s="15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ht="15.75" customHeight="1">
      <c r="B52" s="1">
        <v>4.1</v>
      </c>
      <c r="C52" s="16"/>
      <c r="D52" s="16" t="s">
        <v>43</v>
      </c>
      <c r="E52" s="17">
        <v>6000.0</v>
      </c>
      <c r="F52" s="17">
        <v>6000.0</v>
      </c>
      <c r="G52" s="17">
        <v>7000.0</v>
      </c>
      <c r="H52" s="36">
        <v>5000.0</v>
      </c>
      <c r="I52" s="19"/>
      <c r="J52" s="17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</row>
    <row r="53" ht="15.75" customHeight="1">
      <c r="B53" s="1">
        <v>4.2</v>
      </c>
      <c r="C53" s="16"/>
      <c r="D53" s="16" t="s">
        <v>44</v>
      </c>
      <c r="E53" s="17">
        <v>8000.0</v>
      </c>
      <c r="F53" s="17">
        <v>8000.0</v>
      </c>
      <c r="G53" s="17">
        <v>8000.0</v>
      </c>
      <c r="H53" s="18">
        <v>8000.0</v>
      </c>
      <c r="I53" s="19"/>
      <c r="J53" s="17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</row>
    <row r="54" ht="15.75" customHeight="1">
      <c r="B54" s="1">
        <v>4.3</v>
      </c>
      <c r="C54" s="16"/>
      <c r="D54" s="16" t="s">
        <v>45</v>
      </c>
      <c r="E54" s="17">
        <v>12000.0</v>
      </c>
      <c r="F54" s="17">
        <v>12000.0</v>
      </c>
      <c r="G54" s="17">
        <v>12000.0</v>
      </c>
      <c r="H54" s="18">
        <v>12000.0</v>
      </c>
      <c r="I54" s="19"/>
      <c r="J54" s="17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</row>
    <row r="55" ht="15.75" customHeight="1">
      <c r="B55" s="1">
        <v>4.4</v>
      </c>
      <c r="C55" s="16"/>
      <c r="D55" s="16" t="s">
        <v>46</v>
      </c>
      <c r="E55" s="17">
        <v>500.0</v>
      </c>
      <c r="F55" s="17">
        <v>500.0</v>
      </c>
      <c r="G55" s="17">
        <v>850.0</v>
      </c>
      <c r="H55" s="18">
        <v>850.0</v>
      </c>
      <c r="I55" s="19"/>
      <c r="J55" s="17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</row>
    <row r="56" ht="15.75" customHeight="1">
      <c r="B56" s="1">
        <v>4.5</v>
      </c>
      <c r="C56" s="16"/>
      <c r="D56" s="16" t="s">
        <v>47</v>
      </c>
      <c r="E56" s="17">
        <v>4000.0</v>
      </c>
      <c r="F56" s="17">
        <v>4000.0</v>
      </c>
      <c r="G56" s="17">
        <v>4000.0</v>
      </c>
      <c r="H56" s="18">
        <v>15000.0</v>
      </c>
      <c r="I56" s="19"/>
      <c r="J56" s="17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</row>
    <row r="57" ht="15.75" customHeight="1">
      <c r="A57" s="9"/>
      <c r="B57" s="10"/>
      <c r="C57" s="9"/>
      <c r="D57" s="20" t="s">
        <v>48</v>
      </c>
      <c r="E57" s="21">
        <f t="shared" ref="E57:G57" si="6">sum(E52:E56)</f>
        <v>30500</v>
      </c>
      <c r="F57" s="21">
        <f t="shared" si="6"/>
        <v>30500</v>
      </c>
      <c r="G57" s="21">
        <f t="shared" si="6"/>
        <v>31850</v>
      </c>
      <c r="H57" s="22">
        <f>SUM(H52:H56)</f>
        <v>40850</v>
      </c>
      <c r="I57" s="23"/>
      <c r="J57" s="15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ht="15.75" customHeight="1">
      <c r="B58" s="1"/>
      <c r="E58" s="17"/>
      <c r="F58" s="17"/>
      <c r="G58" s="17"/>
      <c r="H58" s="24"/>
      <c r="I58" s="14"/>
      <c r="J58" s="17"/>
    </row>
    <row r="59" ht="15.75" customHeight="1">
      <c r="A59" s="9"/>
      <c r="B59" s="10">
        <v>5.0</v>
      </c>
      <c r="C59" s="9"/>
      <c r="D59" s="11" t="s">
        <v>49</v>
      </c>
      <c r="E59" s="12"/>
      <c r="F59" s="12"/>
      <c r="G59" s="12"/>
      <c r="H59" s="25"/>
      <c r="I59" s="14"/>
      <c r="J59" s="15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ht="15.75" customHeight="1">
      <c r="B60" s="1">
        <v>5.1</v>
      </c>
      <c r="C60" s="16"/>
      <c r="D60" s="16" t="s">
        <v>50</v>
      </c>
      <c r="E60" s="17">
        <v>4000.0</v>
      </c>
      <c r="F60" s="17">
        <v>4000.0</v>
      </c>
      <c r="G60" s="17">
        <v>3500.0</v>
      </c>
      <c r="H60" s="36">
        <v>5000.0</v>
      </c>
      <c r="I60" s="19"/>
      <c r="J60" s="17"/>
    </row>
    <row r="61" ht="15.75" customHeight="1">
      <c r="B61" s="1">
        <v>5.2</v>
      </c>
      <c r="C61" s="16"/>
      <c r="D61" s="16" t="s">
        <v>51</v>
      </c>
      <c r="E61" s="17">
        <v>9000.0</v>
      </c>
      <c r="F61" s="17">
        <v>9000.0</v>
      </c>
      <c r="G61" s="17">
        <v>12000.0</v>
      </c>
      <c r="H61" s="18">
        <v>17500.0</v>
      </c>
      <c r="I61" s="19"/>
      <c r="J61" s="17"/>
    </row>
    <row r="62" ht="15.75" customHeight="1">
      <c r="B62" s="1">
        <v>5.3</v>
      </c>
      <c r="C62" s="16"/>
      <c r="D62" s="16" t="s">
        <v>52</v>
      </c>
      <c r="E62" s="17">
        <v>8000.0</v>
      </c>
      <c r="F62" s="17">
        <v>8000.0</v>
      </c>
      <c r="G62" s="17">
        <v>7000.0</v>
      </c>
      <c r="H62" s="18">
        <v>15000.0</v>
      </c>
      <c r="I62" s="19"/>
      <c r="J62" s="17"/>
    </row>
    <row r="63" ht="15.75" customHeight="1">
      <c r="B63" s="1">
        <v>5.4</v>
      </c>
      <c r="C63" s="16"/>
      <c r="D63" s="16" t="s">
        <v>53</v>
      </c>
      <c r="E63" s="17">
        <v>7000.0</v>
      </c>
      <c r="F63" s="17">
        <v>7000.0</v>
      </c>
      <c r="G63" s="17">
        <v>5000.0</v>
      </c>
      <c r="H63" s="18">
        <v>5000.0</v>
      </c>
      <c r="I63" s="19"/>
      <c r="J63" s="17"/>
    </row>
    <row r="64" ht="15.75" customHeight="1">
      <c r="B64" s="1">
        <v>5.5</v>
      </c>
      <c r="C64" s="16"/>
      <c r="D64" s="16" t="s">
        <v>54</v>
      </c>
      <c r="E64" s="17">
        <v>0.0</v>
      </c>
      <c r="F64" s="17">
        <v>0.0</v>
      </c>
      <c r="G64" s="17">
        <v>0.0</v>
      </c>
      <c r="H64" s="18">
        <v>5000.0</v>
      </c>
      <c r="I64" s="19"/>
      <c r="J64" s="17"/>
    </row>
    <row r="65" ht="15.75" customHeight="1">
      <c r="A65" s="9"/>
      <c r="B65" s="10"/>
      <c r="C65" s="9"/>
      <c r="D65" s="20" t="s">
        <v>55</v>
      </c>
      <c r="E65" s="21">
        <f t="shared" ref="E65:G65" si="7">sum(E60:E64)</f>
        <v>28000</v>
      </c>
      <c r="F65" s="21">
        <f t="shared" si="7"/>
        <v>28000</v>
      </c>
      <c r="G65" s="21">
        <f t="shared" si="7"/>
        <v>27500</v>
      </c>
      <c r="H65" s="22">
        <f>SUM(H60:H64)</f>
        <v>47500</v>
      </c>
      <c r="I65" s="23"/>
      <c r="J65" s="15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ht="15.75" customHeight="1">
      <c r="B66" s="1"/>
      <c r="E66" s="17"/>
      <c r="F66" s="17"/>
      <c r="G66" s="17"/>
      <c r="H66" s="24"/>
      <c r="I66" s="14"/>
      <c r="J66" s="17"/>
    </row>
    <row r="67" ht="15.75" customHeight="1">
      <c r="B67" s="1"/>
      <c r="E67" s="17"/>
      <c r="F67" s="17"/>
      <c r="G67" s="17"/>
      <c r="H67" s="24"/>
      <c r="I67" s="14"/>
      <c r="J67" s="17"/>
    </row>
    <row r="68" ht="15.75" customHeight="1">
      <c r="A68" s="9"/>
      <c r="B68" s="10">
        <v>6.0</v>
      </c>
      <c r="C68" s="9"/>
      <c r="D68" s="11" t="s">
        <v>56</v>
      </c>
      <c r="E68" s="12"/>
      <c r="F68" s="12"/>
      <c r="G68" s="12"/>
      <c r="H68" s="25"/>
      <c r="I68" s="14"/>
      <c r="J68" s="15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ht="15.75" customHeight="1">
      <c r="B69" s="1">
        <v>6.1</v>
      </c>
      <c r="C69" s="16"/>
      <c r="D69" s="16" t="s">
        <v>57</v>
      </c>
      <c r="E69" s="17">
        <v>30000.0</v>
      </c>
      <c r="F69" s="17">
        <v>30000.0</v>
      </c>
      <c r="G69" s="17">
        <v>30000.0</v>
      </c>
      <c r="H69" s="38">
        <v>30000.0</v>
      </c>
      <c r="I69" s="19"/>
      <c r="J69" s="17"/>
    </row>
    <row r="70" ht="15.75" customHeight="1">
      <c r="A70" s="9"/>
      <c r="B70" s="10"/>
      <c r="C70" s="9"/>
      <c r="D70" s="20" t="s">
        <v>58</v>
      </c>
      <c r="E70" s="21">
        <f t="shared" ref="E70:G70" si="8">sum(E69)</f>
        <v>30000</v>
      </c>
      <c r="F70" s="21">
        <f t="shared" si="8"/>
        <v>30000</v>
      </c>
      <c r="G70" s="21">
        <f t="shared" si="8"/>
        <v>30000</v>
      </c>
      <c r="H70" s="22">
        <v>30000.0</v>
      </c>
      <c r="I70" s="23"/>
      <c r="J70" s="15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ht="15.75" customHeight="1">
      <c r="B71" s="1"/>
      <c r="E71" s="17"/>
      <c r="F71" s="17"/>
      <c r="G71" s="17"/>
      <c r="H71" s="24"/>
      <c r="I71" s="14"/>
      <c r="J71" s="17"/>
    </row>
    <row r="72" ht="15.75" customHeight="1">
      <c r="A72" s="9"/>
      <c r="B72" s="10">
        <v>7.0</v>
      </c>
      <c r="C72" s="9"/>
      <c r="D72" s="11" t="s">
        <v>59</v>
      </c>
      <c r="E72" s="12"/>
      <c r="F72" s="12"/>
      <c r="G72" s="12"/>
      <c r="H72" s="39"/>
      <c r="I72" s="14"/>
      <c r="J72" s="15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ht="15.75" customHeight="1">
      <c r="B73" s="1">
        <v>7.1</v>
      </c>
      <c r="C73" s="16"/>
      <c r="D73" s="16" t="s">
        <v>60</v>
      </c>
      <c r="E73" s="17">
        <v>2500.0</v>
      </c>
      <c r="F73" s="17">
        <v>2500.0</v>
      </c>
      <c r="G73" s="17">
        <v>2750.0</v>
      </c>
      <c r="H73" s="18">
        <v>3000.0</v>
      </c>
      <c r="I73" s="19"/>
      <c r="J73" s="17"/>
    </row>
    <row r="74" ht="15.75" customHeight="1">
      <c r="B74" s="1">
        <v>7.2</v>
      </c>
      <c r="C74" s="16"/>
      <c r="D74" s="16" t="s">
        <v>61</v>
      </c>
      <c r="E74" s="17">
        <v>3500.0</v>
      </c>
      <c r="F74" s="17">
        <v>3000.0</v>
      </c>
      <c r="G74" s="17">
        <v>4000.0</v>
      </c>
      <c r="H74" s="18">
        <v>4000.0</v>
      </c>
      <c r="I74" s="19"/>
      <c r="J74" s="17"/>
    </row>
    <row r="75" ht="15.75" customHeight="1">
      <c r="B75" s="1">
        <v>7.3</v>
      </c>
      <c r="C75" s="16"/>
      <c r="D75" s="16" t="s">
        <v>62</v>
      </c>
      <c r="E75" s="17">
        <v>7000.0</v>
      </c>
      <c r="F75" s="17">
        <v>7000.0</v>
      </c>
      <c r="G75" s="17">
        <v>8000.0</v>
      </c>
      <c r="H75" s="18">
        <v>5000.0</v>
      </c>
      <c r="I75" s="19"/>
      <c r="J75" s="17"/>
    </row>
    <row r="76" ht="15.75" customHeight="1">
      <c r="B76" s="1">
        <v>7.4</v>
      </c>
      <c r="C76" s="16"/>
      <c r="D76" s="16" t="s">
        <v>63</v>
      </c>
      <c r="E76" s="17">
        <v>14000.0</v>
      </c>
      <c r="F76" s="17">
        <v>14000.0</v>
      </c>
      <c r="G76" s="17">
        <v>15000.0</v>
      </c>
      <c r="H76" s="18">
        <v>28000.0</v>
      </c>
      <c r="I76" s="19"/>
      <c r="J76" s="17"/>
    </row>
    <row r="77" ht="15.75" customHeight="1">
      <c r="B77" s="1">
        <v>7.5</v>
      </c>
      <c r="C77" s="16"/>
      <c r="D77" s="16" t="s">
        <v>64</v>
      </c>
      <c r="E77" s="17">
        <v>5000.0</v>
      </c>
      <c r="F77" s="17">
        <v>5000.0</v>
      </c>
      <c r="G77" s="17">
        <v>7500.0</v>
      </c>
      <c r="H77" s="18">
        <v>8000.0</v>
      </c>
      <c r="I77" s="19"/>
      <c r="J77" s="17"/>
    </row>
    <row r="78" ht="15.75" customHeight="1">
      <c r="B78" s="1">
        <v>7.6</v>
      </c>
      <c r="C78" s="16"/>
      <c r="D78" s="16" t="s">
        <v>65</v>
      </c>
      <c r="E78" s="17">
        <v>21000.0</v>
      </c>
      <c r="F78" s="17">
        <v>20000.0</v>
      </c>
      <c r="G78" s="17">
        <v>15000.0</v>
      </c>
      <c r="H78" s="18">
        <v>10000.0</v>
      </c>
      <c r="I78" s="19"/>
      <c r="J78" s="17"/>
    </row>
    <row r="79" ht="15.75" customHeight="1">
      <c r="A79" s="9"/>
      <c r="B79" s="10"/>
      <c r="C79" s="9"/>
      <c r="D79" s="20" t="s">
        <v>66</v>
      </c>
      <c r="E79" s="21">
        <f t="shared" ref="E79:G79" si="9">sum(E73:E78)</f>
        <v>53000</v>
      </c>
      <c r="F79" s="21">
        <f t="shared" si="9"/>
        <v>51500</v>
      </c>
      <c r="G79" s="21">
        <f t="shared" si="9"/>
        <v>52250</v>
      </c>
      <c r="H79" s="22">
        <f>SUM(H73:H78)</f>
        <v>58000</v>
      </c>
      <c r="I79" s="23"/>
      <c r="J79" s="15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ht="15.75" customHeight="1">
      <c r="B80" s="1"/>
      <c r="E80" s="17"/>
      <c r="F80" s="17"/>
      <c r="G80" s="17"/>
      <c r="H80" s="24"/>
      <c r="I80" s="14"/>
      <c r="J80" s="17"/>
    </row>
    <row r="81" ht="15.75" customHeight="1">
      <c r="A81" s="9"/>
      <c r="B81" s="10">
        <v>8.0</v>
      </c>
      <c r="C81" s="9"/>
      <c r="D81" s="11" t="s">
        <v>67</v>
      </c>
      <c r="E81" s="12"/>
      <c r="F81" s="12"/>
      <c r="G81" s="12"/>
      <c r="H81" s="25"/>
      <c r="I81" s="14"/>
      <c r="J81" s="15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ht="15.75" customHeight="1">
      <c r="B82" s="1">
        <v>8.1</v>
      </c>
      <c r="C82" s="16"/>
      <c r="D82" s="16" t="s">
        <v>68</v>
      </c>
      <c r="E82" s="17">
        <v>72000.0</v>
      </c>
      <c r="F82" s="17">
        <v>75000.0</v>
      </c>
      <c r="G82" s="17">
        <v>77000.0</v>
      </c>
      <c r="H82" s="36">
        <v>85000.0</v>
      </c>
      <c r="I82" s="19"/>
      <c r="J82" s="17"/>
    </row>
    <row r="83" ht="15.75" customHeight="1">
      <c r="B83" s="1">
        <v>8.2</v>
      </c>
      <c r="C83" s="16"/>
      <c r="D83" s="16" t="s">
        <v>69</v>
      </c>
      <c r="E83" s="17">
        <v>30000.0</v>
      </c>
      <c r="F83" s="17">
        <v>32000.0</v>
      </c>
      <c r="G83" s="17">
        <v>35000.0</v>
      </c>
      <c r="H83" s="18">
        <v>37000.0</v>
      </c>
      <c r="I83" s="19"/>
      <c r="J83" s="17"/>
    </row>
    <row r="84" ht="15.75" customHeight="1">
      <c r="A84" s="9"/>
      <c r="B84" s="10"/>
      <c r="C84" s="9"/>
      <c r="D84" s="20" t="s">
        <v>70</v>
      </c>
      <c r="E84" s="21">
        <f t="shared" ref="E84:G84" si="10">sum(E82:E83)</f>
        <v>102000</v>
      </c>
      <c r="F84" s="21">
        <f t="shared" si="10"/>
        <v>107000</v>
      </c>
      <c r="G84" s="21">
        <f t="shared" si="10"/>
        <v>112000</v>
      </c>
      <c r="H84" s="22">
        <f>SUM(H82:H83)</f>
        <v>122000</v>
      </c>
      <c r="I84" s="23"/>
      <c r="J84" s="15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ht="15.75" customHeight="1">
      <c r="B85" s="1"/>
      <c r="E85" s="17"/>
      <c r="F85" s="17"/>
      <c r="G85" s="17"/>
      <c r="H85" s="24"/>
      <c r="I85" s="14"/>
      <c r="J85" s="17"/>
    </row>
    <row r="86" ht="15.75" customHeight="1">
      <c r="A86" s="9"/>
      <c r="B86" s="10">
        <v>9.0</v>
      </c>
      <c r="C86" s="9"/>
      <c r="D86" s="11" t="s">
        <v>71</v>
      </c>
      <c r="E86" s="12"/>
      <c r="F86" s="12"/>
      <c r="G86" s="12"/>
      <c r="H86" s="25"/>
      <c r="I86" s="14"/>
      <c r="J86" s="15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ht="15.75" customHeight="1">
      <c r="B87" s="1">
        <v>9.1</v>
      </c>
      <c r="C87" s="16"/>
      <c r="D87" s="16" t="s">
        <v>72</v>
      </c>
      <c r="E87" s="17">
        <v>40000.0</v>
      </c>
      <c r="F87" s="17">
        <v>40000.0</v>
      </c>
      <c r="G87" s="17">
        <v>40000.0</v>
      </c>
      <c r="H87" s="36">
        <v>80000.0</v>
      </c>
      <c r="I87" s="19"/>
      <c r="J87" s="17"/>
    </row>
    <row r="88" ht="15.75" customHeight="1">
      <c r="B88" s="1">
        <v>9.2</v>
      </c>
      <c r="C88" s="16"/>
      <c r="D88" s="16" t="s">
        <v>73</v>
      </c>
      <c r="E88" s="17">
        <v>32000.0</v>
      </c>
      <c r="F88" s="17">
        <v>32000.0</v>
      </c>
      <c r="G88" s="17">
        <v>33000.0</v>
      </c>
      <c r="H88" s="18">
        <v>43000.0</v>
      </c>
      <c r="I88" s="19"/>
      <c r="J88" s="17"/>
    </row>
    <row r="89" ht="15.75" customHeight="1">
      <c r="B89" s="1">
        <v>9.3</v>
      </c>
      <c r="C89" s="16"/>
      <c r="D89" s="16" t="s">
        <v>74</v>
      </c>
      <c r="E89" s="17">
        <v>40000.0</v>
      </c>
      <c r="F89" s="17">
        <v>40000.0</v>
      </c>
      <c r="G89" s="17">
        <v>35000.0</v>
      </c>
      <c r="H89" s="18">
        <v>55000.0</v>
      </c>
      <c r="I89" s="19"/>
      <c r="J89" s="17"/>
    </row>
    <row r="90" ht="15.75" customHeight="1">
      <c r="B90" s="1">
        <v>9.4</v>
      </c>
      <c r="C90" s="16"/>
      <c r="D90" s="16" t="s">
        <v>75</v>
      </c>
      <c r="E90" s="17">
        <v>100000.0</v>
      </c>
      <c r="F90" s="17">
        <v>50000.0</v>
      </c>
      <c r="G90" s="17">
        <v>15000.0</v>
      </c>
      <c r="H90" s="18">
        <v>110000.0</v>
      </c>
      <c r="I90" s="19"/>
      <c r="J90" s="17"/>
    </row>
    <row r="91" ht="15.75" customHeight="1">
      <c r="B91" s="1">
        <v>9.5</v>
      </c>
      <c r="C91" s="16"/>
      <c r="D91" s="16" t="s">
        <v>76</v>
      </c>
      <c r="E91" s="17">
        <v>0.0</v>
      </c>
      <c r="F91" s="17">
        <v>0.0</v>
      </c>
      <c r="G91" s="17">
        <v>75000.0</v>
      </c>
      <c r="H91" s="18">
        <v>0.0</v>
      </c>
      <c r="I91" s="19"/>
      <c r="J91" s="17"/>
    </row>
    <row r="92" ht="15.75" customHeight="1">
      <c r="A92" s="9"/>
      <c r="B92" s="10"/>
      <c r="C92" s="9"/>
      <c r="D92" s="20" t="s">
        <v>77</v>
      </c>
      <c r="E92" s="21">
        <f t="shared" ref="E92:G92" si="11">sum(E87:E91)</f>
        <v>212000</v>
      </c>
      <c r="F92" s="21">
        <f t="shared" si="11"/>
        <v>162000</v>
      </c>
      <c r="G92" s="21">
        <f t="shared" si="11"/>
        <v>198000</v>
      </c>
      <c r="H92" s="22">
        <f>SUM(H87:H91)</f>
        <v>288000</v>
      </c>
      <c r="I92" s="23"/>
      <c r="J92" s="15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ht="15.75" customHeight="1">
      <c r="B93" s="1"/>
      <c r="E93" s="17"/>
      <c r="F93" s="17"/>
      <c r="G93" s="17"/>
      <c r="H93" s="24"/>
      <c r="I93" s="14"/>
      <c r="J93" s="17"/>
    </row>
    <row r="94" ht="15.75" customHeight="1">
      <c r="A94" s="9"/>
      <c r="B94" s="10">
        <v>10.0</v>
      </c>
      <c r="C94" s="9"/>
      <c r="D94" s="11" t="s">
        <v>78</v>
      </c>
      <c r="E94" s="12"/>
      <c r="F94" s="12"/>
      <c r="G94" s="12"/>
      <c r="H94" s="25"/>
      <c r="I94" s="14"/>
      <c r="J94" s="15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ht="15.75" customHeight="1">
      <c r="B95" s="1">
        <v>10.1</v>
      </c>
      <c r="C95" s="16"/>
      <c r="D95" s="16" t="s">
        <v>79</v>
      </c>
      <c r="E95" s="17">
        <v>0.0</v>
      </c>
      <c r="F95" s="17">
        <v>0.0</v>
      </c>
      <c r="G95" s="17">
        <v>0.0</v>
      </c>
      <c r="H95" s="36">
        <v>0.0</v>
      </c>
      <c r="I95" s="19"/>
      <c r="J95" s="17"/>
    </row>
    <row r="96" ht="15.75" customHeight="1">
      <c r="B96" s="1">
        <v>10.2</v>
      </c>
      <c r="C96" s="16"/>
      <c r="D96" s="16" t="s">
        <v>80</v>
      </c>
      <c r="E96" s="17">
        <v>30000.0</v>
      </c>
      <c r="F96" s="17">
        <v>30000.0</v>
      </c>
      <c r="G96" s="17">
        <v>30000.0</v>
      </c>
      <c r="H96" s="18">
        <v>30000.0</v>
      </c>
      <c r="I96" s="19"/>
      <c r="J96" s="17"/>
    </row>
    <row r="97" ht="15.75" customHeight="1">
      <c r="B97" s="1">
        <v>10.3</v>
      </c>
      <c r="C97" s="16"/>
      <c r="D97" s="16" t="s">
        <v>81</v>
      </c>
      <c r="E97" s="17">
        <v>0.0</v>
      </c>
      <c r="F97" s="17">
        <v>0.0</v>
      </c>
      <c r="G97" s="17">
        <v>1000.0</v>
      </c>
      <c r="H97" s="18">
        <v>1000.0</v>
      </c>
      <c r="I97" s="19"/>
      <c r="J97" s="17"/>
    </row>
    <row r="98" ht="15.75" customHeight="1">
      <c r="A98" s="9"/>
      <c r="B98" s="10"/>
      <c r="C98" s="9"/>
      <c r="D98" s="20" t="s">
        <v>82</v>
      </c>
      <c r="E98" s="21">
        <f t="shared" ref="E98:G98" si="12">sum(E95:E97)</f>
        <v>30000</v>
      </c>
      <c r="F98" s="21">
        <f t="shared" si="12"/>
        <v>30000</v>
      </c>
      <c r="G98" s="21">
        <f t="shared" si="12"/>
        <v>31000</v>
      </c>
      <c r="H98" s="22">
        <f>SUM(H95:H97)</f>
        <v>31000</v>
      </c>
      <c r="I98" s="23"/>
      <c r="J98" s="15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ht="15.75" customHeight="1">
      <c r="B99" s="1"/>
      <c r="E99" s="17"/>
      <c r="F99" s="17"/>
      <c r="G99" s="17"/>
      <c r="H99" s="24"/>
      <c r="I99" s="14"/>
      <c r="J99" s="17"/>
    </row>
    <row r="100" ht="15.75" customHeight="1">
      <c r="A100" s="9"/>
      <c r="B100" s="10">
        <v>11.0</v>
      </c>
      <c r="C100" s="9"/>
      <c r="D100" s="11" t="s">
        <v>83</v>
      </c>
      <c r="E100" s="12"/>
      <c r="F100" s="12"/>
      <c r="G100" s="12"/>
      <c r="H100" s="25"/>
      <c r="I100" s="14"/>
      <c r="J100" s="15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ht="15.75" customHeight="1">
      <c r="B101" s="1">
        <v>11.1</v>
      </c>
      <c r="C101" s="16"/>
      <c r="D101" s="16" t="s">
        <v>84</v>
      </c>
      <c r="E101" s="17">
        <v>2500.0</v>
      </c>
      <c r="F101" s="17">
        <v>2500.0</v>
      </c>
      <c r="G101" s="17">
        <v>2500.0</v>
      </c>
      <c r="H101" s="36">
        <v>2500.0</v>
      </c>
      <c r="I101" s="19"/>
      <c r="J101" s="17"/>
    </row>
    <row r="102" ht="15.75" customHeight="1">
      <c r="B102" s="1">
        <v>11.2</v>
      </c>
      <c r="C102" s="16"/>
      <c r="D102" s="16" t="s">
        <v>85</v>
      </c>
      <c r="E102" s="17">
        <v>3500.0</v>
      </c>
      <c r="F102" s="17">
        <v>3500.0</v>
      </c>
      <c r="G102" s="17">
        <v>3500.0</v>
      </c>
      <c r="H102" s="18">
        <v>3500.0</v>
      </c>
      <c r="I102" s="19"/>
      <c r="J102" s="17"/>
    </row>
    <row r="103" ht="15.75" customHeight="1">
      <c r="A103" s="9"/>
      <c r="B103" s="10"/>
      <c r="C103" s="9"/>
      <c r="D103" s="20" t="s">
        <v>86</v>
      </c>
      <c r="E103" s="21">
        <f t="shared" ref="E103:G103" si="13">sum(E101:E102)</f>
        <v>6000</v>
      </c>
      <c r="F103" s="21">
        <f t="shared" si="13"/>
        <v>6000</v>
      </c>
      <c r="G103" s="21">
        <f t="shared" si="13"/>
        <v>6000</v>
      </c>
      <c r="H103" s="22">
        <f>SUM(H101:H102)</f>
        <v>6000</v>
      </c>
      <c r="I103" s="23"/>
      <c r="J103" s="15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ht="15.75" customHeight="1">
      <c r="B104" s="1"/>
      <c r="E104" s="17"/>
      <c r="F104" s="17"/>
      <c r="G104" s="17"/>
      <c r="H104" s="24"/>
      <c r="I104" s="14"/>
      <c r="J104" s="17"/>
    </row>
    <row r="105" ht="15.75" customHeight="1">
      <c r="B105" s="1"/>
      <c r="C105" s="40"/>
      <c r="D105" s="41"/>
      <c r="E105" s="42"/>
      <c r="F105" s="42"/>
      <c r="G105" s="42"/>
      <c r="H105" s="43"/>
      <c r="I105" s="14"/>
      <c r="J105" s="17"/>
      <c r="K105" s="44"/>
    </row>
    <row r="106" ht="15.75" customHeight="1">
      <c r="B106" s="1"/>
      <c r="C106" s="45"/>
      <c r="D106" s="46" t="s">
        <v>13</v>
      </c>
      <c r="E106" s="47">
        <f t="shared" ref="E106:H106" si="14">E16</f>
        <v>2490000</v>
      </c>
      <c r="F106" s="47">
        <f t="shared" si="14"/>
        <v>2710000</v>
      </c>
      <c r="G106" s="47">
        <f t="shared" si="14"/>
        <v>3001000</v>
      </c>
      <c r="H106" s="48">
        <f t="shared" si="14"/>
        <v>2871000</v>
      </c>
      <c r="I106" s="23"/>
      <c r="J106" s="15"/>
      <c r="K106" s="49"/>
    </row>
    <row r="107" ht="15.75" customHeight="1">
      <c r="B107" s="1"/>
      <c r="C107" s="45"/>
      <c r="D107" s="50" t="s">
        <v>87</v>
      </c>
      <c r="E107" s="12">
        <f t="shared" ref="E107:H107" si="15">E29+E49+E57+E65+E70+E79+E84+E92+E98+E103</f>
        <v>2450811</v>
      </c>
      <c r="F107" s="12">
        <f t="shared" si="15"/>
        <v>2676859</v>
      </c>
      <c r="G107" s="12">
        <f t="shared" si="15"/>
        <v>2996295.238</v>
      </c>
      <c r="H107" s="51">
        <f t="shared" si="15"/>
        <v>2870922.143</v>
      </c>
      <c r="I107" s="23"/>
      <c r="J107" s="15"/>
      <c r="K107" s="49"/>
    </row>
    <row r="108" ht="15.75" customHeight="1">
      <c r="B108" s="1"/>
      <c r="C108" s="45"/>
      <c r="D108" s="52"/>
      <c r="E108" s="15"/>
      <c r="F108" s="15"/>
      <c r="G108" s="15"/>
      <c r="H108" s="53"/>
      <c r="I108" s="14"/>
      <c r="J108" s="15"/>
      <c r="K108" s="49"/>
    </row>
    <row r="109" ht="15.75" customHeight="1">
      <c r="B109" s="1"/>
      <c r="C109" s="45"/>
      <c r="D109" s="54" t="s">
        <v>88</v>
      </c>
      <c r="E109" s="55">
        <f t="shared" ref="E109:H109" si="16">E106-E107</f>
        <v>39189</v>
      </c>
      <c r="F109" s="55">
        <f t="shared" si="16"/>
        <v>33141</v>
      </c>
      <c r="G109" s="55">
        <f t="shared" si="16"/>
        <v>4704.762045</v>
      </c>
      <c r="H109" s="56">
        <f t="shared" si="16"/>
        <v>77.8572857</v>
      </c>
      <c r="I109" s="57"/>
      <c r="J109" s="58"/>
      <c r="K109" s="49"/>
    </row>
    <row r="110" ht="15.75" customHeight="1">
      <c r="B110" s="1"/>
      <c r="C110" s="59"/>
      <c r="D110" s="60"/>
      <c r="E110" s="60"/>
      <c r="F110" s="60"/>
      <c r="G110" s="60"/>
      <c r="H110" s="61"/>
      <c r="I110" s="62"/>
      <c r="K110" s="63"/>
    </row>
    <row r="111" ht="15.75" customHeight="1">
      <c r="B111" s="1"/>
    </row>
    <row r="112" ht="15.75" customHeight="1">
      <c r="B112" s="1"/>
    </row>
    <row r="113" ht="15.75" customHeight="1">
      <c r="B113" s="1"/>
    </row>
    <row r="114" ht="15.75" customHeight="1">
      <c r="B114" s="1"/>
    </row>
    <row r="115" ht="15.75" customHeight="1">
      <c r="B115" s="1"/>
    </row>
    <row r="116" ht="15.75" customHeight="1">
      <c r="B116" s="1"/>
    </row>
    <row r="117" ht="15.75" customHeight="1">
      <c r="B117" s="1"/>
    </row>
    <row r="118" ht="15.75" customHeight="1">
      <c r="B118" s="1"/>
    </row>
    <row r="119" ht="15.75" customHeight="1">
      <c r="B119" s="1"/>
    </row>
    <row r="120" ht="15.75" customHeight="1">
      <c r="B120" s="1"/>
    </row>
    <row r="121" ht="15.75" customHeight="1">
      <c r="B121" s="1"/>
    </row>
    <row r="122" ht="15.75" customHeight="1">
      <c r="B122" s="1"/>
    </row>
    <row r="123" ht="15.75" customHeight="1">
      <c r="B123" s="1"/>
    </row>
    <row r="124" ht="15.75" customHeight="1">
      <c r="B124" s="1"/>
    </row>
    <row r="125" ht="15.75" customHeight="1">
      <c r="B125" s="1"/>
    </row>
    <row r="126" ht="15.75" customHeight="1">
      <c r="B126" s="1"/>
    </row>
    <row r="127" ht="15.75" customHeight="1">
      <c r="B127" s="1"/>
    </row>
    <row r="128" ht="15.75" customHeight="1">
      <c r="B128" s="1"/>
    </row>
    <row r="129" ht="15.75" customHeight="1">
      <c r="B129" s="1"/>
    </row>
    <row r="130" ht="15.75" customHeight="1">
      <c r="B130" s="1"/>
    </row>
    <row r="131" ht="15.75" customHeight="1">
      <c r="B131" s="1"/>
    </row>
    <row r="132" ht="15.75" customHeight="1">
      <c r="B132" s="1"/>
    </row>
    <row r="133" ht="15.75" customHeight="1">
      <c r="B133" s="1"/>
    </row>
    <row r="134" ht="15.75" customHeight="1">
      <c r="B134" s="1"/>
    </row>
    <row r="135" ht="15.75" customHeight="1">
      <c r="B135" s="1"/>
    </row>
    <row r="136" ht="15.75" customHeight="1">
      <c r="B136" s="1"/>
    </row>
    <row r="137" ht="15.75" customHeight="1">
      <c r="B137" s="1"/>
    </row>
    <row r="138" ht="15.75" customHeight="1">
      <c r="B138" s="1"/>
    </row>
    <row r="139" ht="15.75" customHeight="1">
      <c r="B139" s="1"/>
    </row>
    <row r="140" ht="15.75" customHeight="1">
      <c r="B140" s="1"/>
    </row>
    <row r="141" ht="15.75" customHeight="1">
      <c r="B141" s="1"/>
    </row>
    <row r="142" ht="15.75" customHeight="1">
      <c r="B142" s="1"/>
    </row>
    <row r="143" ht="15.75" customHeight="1">
      <c r="B143" s="1"/>
    </row>
    <row r="144" ht="15.75" customHeight="1">
      <c r="B144" s="1"/>
    </row>
    <row r="145" ht="15.75" customHeight="1">
      <c r="B145" s="1"/>
    </row>
    <row r="146" ht="15.75" customHeight="1">
      <c r="B146" s="1"/>
    </row>
    <row r="147" ht="15.75" customHeight="1">
      <c r="B147" s="1"/>
    </row>
    <row r="148" ht="15.75" customHeight="1">
      <c r="B148" s="1"/>
    </row>
    <row r="149" ht="15.75" customHeight="1">
      <c r="B149" s="1"/>
    </row>
    <row r="150" ht="15.75" customHeight="1">
      <c r="B150" s="1"/>
    </row>
    <row r="151" ht="15.75" customHeight="1">
      <c r="B151" s="1"/>
    </row>
    <row r="152" ht="15.75" customHeight="1">
      <c r="B152" s="1"/>
    </row>
    <row r="153" ht="15.75" customHeight="1">
      <c r="B153" s="1"/>
    </row>
    <row r="154" ht="15.75" customHeight="1">
      <c r="B154" s="1"/>
    </row>
    <row r="155" ht="15.75" customHeight="1">
      <c r="B155" s="1"/>
    </row>
    <row r="156" ht="15.75" customHeight="1">
      <c r="B156" s="1"/>
    </row>
    <row r="157" ht="15.75" customHeight="1">
      <c r="B157" s="1"/>
    </row>
    <row r="158" ht="15.75" customHeight="1">
      <c r="B158" s="1"/>
    </row>
    <row r="159" ht="15.75" customHeight="1">
      <c r="B159" s="1"/>
    </row>
    <row r="160" ht="15.75" customHeight="1">
      <c r="B160" s="1"/>
    </row>
    <row r="161" ht="15.75" customHeight="1">
      <c r="B161" s="1"/>
    </row>
    <row r="162" ht="15.75" customHeight="1">
      <c r="B162" s="1"/>
    </row>
    <row r="163" ht="15.75" customHeight="1">
      <c r="B163" s="1"/>
    </row>
    <row r="164" ht="15.75" customHeight="1">
      <c r="B164" s="1"/>
    </row>
    <row r="165" ht="15.75" customHeight="1">
      <c r="B165" s="1"/>
    </row>
    <row r="166" ht="15.75" customHeight="1">
      <c r="B166" s="1"/>
    </row>
    <row r="167" ht="15.75" customHeight="1">
      <c r="B167" s="1"/>
    </row>
    <row r="168" ht="15.75" customHeight="1">
      <c r="B168" s="1"/>
    </row>
    <row r="169" ht="15.75" customHeight="1">
      <c r="B169" s="1"/>
    </row>
    <row r="170" ht="15.75" customHeight="1">
      <c r="B170" s="1"/>
    </row>
    <row r="171" ht="15.75" customHeight="1">
      <c r="B171" s="1"/>
    </row>
    <row r="172" ht="15.75" customHeight="1">
      <c r="B172" s="1"/>
    </row>
    <row r="173" ht="15.75" customHeight="1">
      <c r="B173" s="1"/>
    </row>
    <row r="174" ht="15.75" customHeight="1">
      <c r="B174" s="1"/>
    </row>
    <row r="175" ht="15.75" customHeight="1">
      <c r="B175" s="1"/>
    </row>
    <row r="176" ht="15.75" customHeight="1">
      <c r="B176" s="1"/>
    </row>
    <row r="177" ht="15.75" customHeight="1">
      <c r="B177" s="1"/>
    </row>
    <row r="178" ht="15.75" customHeight="1">
      <c r="B178" s="1"/>
    </row>
    <row r="179" ht="15.75" customHeight="1">
      <c r="B179" s="1"/>
    </row>
    <row r="180" ht="15.75" customHeight="1">
      <c r="B180" s="1"/>
    </row>
    <row r="181" ht="15.75" customHeight="1">
      <c r="B181" s="1"/>
    </row>
    <row r="182" ht="15.75" customHeight="1">
      <c r="B182" s="1"/>
    </row>
    <row r="183" ht="15.75" customHeight="1">
      <c r="B183" s="1"/>
    </row>
    <row r="184" ht="15.75" customHeight="1">
      <c r="B184" s="1"/>
    </row>
    <row r="185" ht="15.75" customHeight="1">
      <c r="B185" s="1"/>
    </row>
    <row r="186" ht="15.75" customHeight="1">
      <c r="B186" s="1"/>
    </row>
    <row r="187" ht="15.75" customHeight="1">
      <c r="B187" s="1"/>
    </row>
    <row r="188" ht="15.75" customHeight="1">
      <c r="B188" s="1"/>
    </row>
    <row r="189" ht="15.75" customHeight="1">
      <c r="B189" s="1"/>
    </row>
    <row r="190" ht="15.75" customHeight="1">
      <c r="B190" s="1"/>
    </row>
    <row r="191" ht="15.75" customHeight="1">
      <c r="B191" s="1"/>
    </row>
    <row r="192" ht="15.75" customHeight="1">
      <c r="B192" s="1"/>
    </row>
    <row r="193" ht="15.75" customHeight="1">
      <c r="B193" s="1"/>
    </row>
    <row r="194" ht="15.75" customHeight="1">
      <c r="B194" s="1"/>
    </row>
    <row r="195" ht="15.75" customHeight="1">
      <c r="B195" s="1"/>
    </row>
    <row r="196" ht="15.75" customHeight="1">
      <c r="B196" s="1"/>
    </row>
    <row r="197" ht="15.75" customHeight="1">
      <c r="B197" s="1"/>
    </row>
    <row r="198" ht="15.75" customHeight="1">
      <c r="B198" s="1"/>
    </row>
    <row r="199" ht="15.75" customHeight="1">
      <c r="B199" s="1"/>
    </row>
    <row r="200" ht="15.75" customHeight="1">
      <c r="B200" s="1"/>
    </row>
    <row r="201" ht="15.75" customHeight="1">
      <c r="B201" s="1"/>
    </row>
    <row r="202" ht="15.75" customHeight="1">
      <c r="B202" s="1"/>
    </row>
    <row r="203" ht="15.75" customHeight="1">
      <c r="B203" s="1"/>
    </row>
    <row r="204" ht="15.75" customHeight="1">
      <c r="B204" s="1"/>
    </row>
    <row r="205" ht="15.75" customHeight="1">
      <c r="B205" s="1"/>
    </row>
    <row r="206" ht="15.75" customHeight="1">
      <c r="B206" s="1"/>
    </row>
    <row r="207" ht="15.75" customHeight="1">
      <c r="B207" s="1"/>
    </row>
    <row r="208" ht="15.75" customHeight="1">
      <c r="B208" s="1"/>
    </row>
    <row r="209" ht="15.75" customHeight="1">
      <c r="B209" s="1"/>
    </row>
    <row r="210" ht="15.75" customHeight="1">
      <c r="B210" s="1"/>
    </row>
    <row r="211" ht="15.75" customHeight="1">
      <c r="B211" s="1"/>
    </row>
    <row r="212" ht="15.75" customHeight="1">
      <c r="B212" s="1"/>
    </row>
    <row r="213" ht="15.75" customHeight="1">
      <c r="B213" s="1"/>
    </row>
    <row r="214" ht="15.75" customHeight="1">
      <c r="B214" s="1"/>
    </row>
    <row r="215" ht="15.75" customHeight="1">
      <c r="B215" s="1"/>
    </row>
    <row r="216" ht="15.75" customHeight="1">
      <c r="B216" s="1"/>
    </row>
    <row r="217" ht="15.75" customHeight="1">
      <c r="B217" s="1"/>
    </row>
    <row r="218" ht="15.75" customHeight="1">
      <c r="B218" s="1"/>
    </row>
    <row r="219" ht="15.75" customHeight="1">
      <c r="B219" s="1"/>
    </row>
    <row r="220" ht="15.75" customHeight="1">
      <c r="B220" s="1"/>
    </row>
    <row r="221" ht="15.75" customHeight="1">
      <c r="B221" s="1"/>
    </row>
    <row r="222" ht="15.75" customHeight="1">
      <c r="B222" s="1"/>
    </row>
    <row r="223" ht="15.75" customHeight="1">
      <c r="B223" s="1"/>
    </row>
    <row r="224" ht="15.75" customHeight="1">
      <c r="B224" s="1"/>
    </row>
    <row r="225" ht="15.75" customHeight="1">
      <c r="B225" s="1"/>
    </row>
    <row r="226" ht="15.75" customHeight="1">
      <c r="B226" s="1"/>
    </row>
    <row r="227" ht="15.75" customHeight="1">
      <c r="B227" s="1"/>
    </row>
    <row r="228" ht="15.75" customHeight="1">
      <c r="B228" s="1"/>
    </row>
    <row r="229" ht="15.75" customHeight="1">
      <c r="B229" s="1"/>
    </row>
    <row r="230" ht="15.75" customHeight="1">
      <c r="B230" s="1"/>
    </row>
    <row r="231" ht="15.75" customHeight="1">
      <c r="B231" s="1"/>
    </row>
    <row r="232" ht="15.75" customHeight="1">
      <c r="B232" s="1"/>
    </row>
    <row r="233" ht="15.75" customHeight="1">
      <c r="B233" s="1"/>
    </row>
    <row r="234" ht="15.75" customHeight="1">
      <c r="B234" s="1"/>
    </row>
    <row r="235" ht="15.75" customHeight="1">
      <c r="B235" s="1"/>
    </row>
    <row r="236" ht="15.75" customHeight="1">
      <c r="B236" s="1"/>
    </row>
    <row r="237" ht="15.75" customHeight="1">
      <c r="B237" s="1"/>
    </row>
    <row r="238" ht="15.75" customHeight="1">
      <c r="B238" s="1"/>
    </row>
    <row r="239" ht="15.75" customHeight="1">
      <c r="B239" s="1"/>
    </row>
    <row r="240" ht="15.75" customHeight="1">
      <c r="B240" s="1"/>
    </row>
    <row r="241" ht="15.75" customHeight="1">
      <c r="B241" s="1"/>
    </row>
    <row r="242" ht="15.75" customHeight="1">
      <c r="B242" s="1"/>
    </row>
    <row r="243" ht="15.75" customHeight="1">
      <c r="B243" s="1"/>
    </row>
    <row r="244" ht="15.75" customHeight="1">
      <c r="B244" s="1"/>
    </row>
    <row r="245" ht="15.75" customHeight="1">
      <c r="B245" s="1"/>
    </row>
    <row r="246" ht="15.75" customHeight="1">
      <c r="B246" s="1"/>
    </row>
    <row r="247" ht="15.75" customHeight="1">
      <c r="B247" s="1"/>
    </row>
    <row r="248" ht="15.75" customHeight="1">
      <c r="B248" s="1"/>
    </row>
    <row r="249" ht="15.75" customHeight="1">
      <c r="B249" s="1"/>
    </row>
    <row r="250" ht="15.75" customHeight="1">
      <c r="B250" s="1"/>
    </row>
    <row r="251" ht="15.75" customHeight="1">
      <c r="B251" s="1"/>
    </row>
    <row r="252" ht="15.75" customHeight="1">
      <c r="B252" s="1"/>
    </row>
    <row r="253" ht="15.75" customHeight="1">
      <c r="B253" s="1"/>
    </row>
    <row r="254" ht="15.75" customHeight="1">
      <c r="B254" s="1"/>
    </row>
    <row r="255" ht="15.75" customHeight="1">
      <c r="B255" s="1"/>
    </row>
    <row r="256" ht="15.75" customHeight="1">
      <c r="B256" s="1"/>
    </row>
    <row r="257" ht="15.75" customHeight="1">
      <c r="B257" s="1"/>
    </row>
    <row r="258" ht="15.75" customHeight="1">
      <c r="B258" s="1"/>
    </row>
    <row r="259" ht="15.75" customHeight="1">
      <c r="B259" s="1"/>
    </row>
    <row r="260" ht="15.75" customHeight="1">
      <c r="B260" s="1"/>
    </row>
    <row r="261" ht="15.75" customHeight="1">
      <c r="B261" s="1"/>
    </row>
    <row r="262" ht="15.75" customHeight="1">
      <c r="B262" s="1"/>
    </row>
    <row r="263" ht="15.75" customHeight="1">
      <c r="B263" s="1"/>
    </row>
    <row r="264" ht="15.75" customHeight="1">
      <c r="B264" s="1"/>
    </row>
    <row r="265" ht="15.75" customHeight="1">
      <c r="B265" s="1"/>
    </row>
    <row r="266" ht="15.75" customHeight="1">
      <c r="B266" s="1"/>
    </row>
    <row r="267" ht="15.75" customHeight="1">
      <c r="B267" s="1"/>
    </row>
    <row r="268" ht="15.75" customHeight="1">
      <c r="B268" s="1"/>
    </row>
    <row r="269" ht="15.75" customHeight="1">
      <c r="B269" s="1"/>
    </row>
    <row r="270" ht="15.75" customHeight="1">
      <c r="B270" s="1"/>
    </row>
    <row r="271" ht="15.75" customHeight="1">
      <c r="B271" s="1"/>
    </row>
    <row r="272" ht="15.75" customHeight="1">
      <c r="B272" s="1"/>
    </row>
    <row r="273" ht="15.75" customHeight="1">
      <c r="B273" s="1"/>
    </row>
    <row r="274" ht="15.75" customHeight="1">
      <c r="B274" s="1"/>
    </row>
    <row r="275" ht="15.75" customHeight="1">
      <c r="B275" s="1"/>
    </row>
    <row r="276" ht="15.75" customHeight="1">
      <c r="B276" s="1"/>
    </row>
    <row r="277" ht="15.75" customHeight="1">
      <c r="B277" s="1"/>
    </row>
    <row r="278" ht="15.75" customHeight="1">
      <c r="B278" s="1"/>
    </row>
    <row r="279" ht="15.75" customHeight="1">
      <c r="B279" s="1"/>
    </row>
    <row r="280" ht="15.75" customHeight="1">
      <c r="B280" s="1"/>
    </row>
    <row r="281" ht="15.75" customHeight="1">
      <c r="B281" s="1"/>
    </row>
    <row r="282" ht="15.75" customHeight="1">
      <c r="B282" s="1"/>
    </row>
    <row r="283" ht="15.75" customHeight="1">
      <c r="B283" s="1"/>
    </row>
    <row r="284" ht="15.75" customHeight="1">
      <c r="B284" s="1"/>
    </row>
    <row r="285" ht="15.75" customHeight="1">
      <c r="B285" s="1"/>
    </row>
    <row r="286" ht="15.75" customHeight="1">
      <c r="B286" s="1"/>
    </row>
    <row r="287" ht="15.75" customHeight="1">
      <c r="B287" s="1"/>
    </row>
    <row r="288" ht="15.75" customHeight="1">
      <c r="B288" s="1"/>
    </row>
    <row r="289" ht="15.75" customHeight="1">
      <c r="B289" s="1"/>
    </row>
    <row r="290" ht="15.75" customHeight="1">
      <c r="B290" s="1"/>
    </row>
    <row r="291" ht="15.75" customHeight="1">
      <c r="B291" s="1"/>
    </row>
    <row r="292" ht="15.75" customHeight="1">
      <c r="B292" s="1"/>
    </row>
    <row r="293" ht="15.75" customHeight="1">
      <c r="B293" s="1"/>
    </row>
    <row r="294" ht="15.75" customHeight="1">
      <c r="B294" s="1"/>
    </row>
    <row r="295" ht="15.75" customHeight="1">
      <c r="B295" s="1"/>
    </row>
    <row r="296" ht="15.75" customHeight="1">
      <c r="B296" s="1"/>
    </row>
    <row r="297" ht="15.75" customHeight="1">
      <c r="B297" s="1"/>
    </row>
    <row r="298" ht="15.75" customHeight="1">
      <c r="B298" s="1"/>
    </row>
    <row r="299" ht="15.75" customHeight="1">
      <c r="B299" s="1"/>
    </row>
    <row r="300" ht="15.75" customHeight="1">
      <c r="B300" s="1"/>
    </row>
    <row r="301" ht="15.75" customHeight="1">
      <c r="B301" s="1"/>
    </row>
    <row r="302" ht="15.75" customHeight="1">
      <c r="B302" s="1"/>
    </row>
    <row r="303" ht="15.75" customHeight="1">
      <c r="B303" s="1"/>
    </row>
    <row r="304" ht="15.75" customHeight="1">
      <c r="B304" s="1"/>
    </row>
    <row r="305" ht="15.75" customHeight="1">
      <c r="B305" s="1"/>
    </row>
    <row r="306" ht="15.75" customHeight="1">
      <c r="B306" s="1"/>
    </row>
    <row r="307" ht="15.75" customHeight="1">
      <c r="B307" s="1"/>
    </row>
    <row r="308" ht="15.75" customHeight="1">
      <c r="B308" s="1"/>
    </row>
    <row r="309" ht="15.75" customHeight="1">
      <c r="B309" s="1"/>
    </row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B2:C4"/>
    <mergeCell ref="D2:J3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2.63"/>
    <col customWidth="1" min="2" max="2" width="21.38"/>
    <col customWidth="1" min="3" max="3" width="19.0"/>
    <col customWidth="1" min="4" max="6" width="12.63"/>
  </cols>
  <sheetData>
    <row r="1" ht="15.75" customHeight="1"/>
    <row r="2" ht="15.75" customHeight="1">
      <c r="B2" s="64" t="s">
        <v>89</v>
      </c>
    </row>
    <row r="3" ht="15.75" customHeight="1"/>
    <row r="4" ht="15.75" customHeight="1">
      <c r="B4" s="16" t="s">
        <v>90</v>
      </c>
      <c r="C4" s="16">
        <v>1.02</v>
      </c>
    </row>
    <row r="5" ht="15.75" customHeight="1">
      <c r="B5" s="16" t="s">
        <v>91</v>
      </c>
      <c r="C5" s="16">
        <v>0.141</v>
      </c>
    </row>
    <row r="6" ht="15.75" customHeight="1">
      <c r="B6" s="16" t="s">
        <v>92</v>
      </c>
      <c r="C6" s="16">
        <v>0.12</v>
      </c>
    </row>
    <row r="7" ht="15.75" customHeight="1">
      <c r="B7" s="16" t="s">
        <v>93</v>
      </c>
      <c r="C7" s="16">
        <v>0.7056234811</v>
      </c>
    </row>
    <row r="8" ht="15.75" customHeight="1">
      <c r="B8" s="16" t="s">
        <v>94</v>
      </c>
      <c r="C8" s="16">
        <v>0.02</v>
      </c>
    </row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2:C2"/>
  </mergeCell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5AB2C35A3E6E4A9F56AB3AF8CBB469" ma:contentTypeVersion="18" ma:contentTypeDescription="Opprett et nytt dokument." ma:contentTypeScope="" ma:versionID="5e4db341cc10049395beff9094b40b10">
  <xsd:schema xmlns:xsd="http://www.w3.org/2001/XMLSchema" xmlns:xs="http://www.w3.org/2001/XMLSchema" xmlns:p="http://schemas.microsoft.com/office/2006/metadata/properties" xmlns:ns2="cc603450-b882-4f18-a9aa-2c356ea12b90" xmlns:ns3="aa9800fa-2173-4cae-b2cc-1f763c0bbbfc" targetNamespace="http://schemas.microsoft.com/office/2006/metadata/properties" ma:root="true" ma:fieldsID="66bb9e33467155f8d1cbfd2d5bbed269" ns2:_="" ns3:_="">
    <xsd:import namespace="cc603450-b882-4f18-a9aa-2c356ea12b90"/>
    <xsd:import namespace="aa9800fa-2173-4cae-b2cc-1f763c0bb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03450-b882-4f18-a9aa-2c356ea12b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emerkelapper" ma:readOnly="false" ma:fieldId="{5cf76f15-5ced-4ddc-b409-7134ff3c332f}" ma:taxonomyMulti="true" ma:sspId="c22fd018-c39b-462c-89de-126a365ef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800fa-2173-4cae-b2cc-1f763c0bbbf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a101a037-1bed-41c9-895a-248e9370d4cf}" ma:internalName="TaxCatchAll" ma:showField="CatchAllData" ma:web="aa9800fa-2173-4cae-b2cc-1f763c0bb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a9800fa-2173-4cae-b2cc-1f763c0bbbfc" xsi:nil="true"/>
    <lcf76f155ced4ddcb4097134ff3c332f xmlns="cc603450-b882-4f18-a9aa-2c356ea12b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DC40CD-8C35-4F89-AE54-12F3601228B7}"/>
</file>

<file path=customXml/itemProps2.xml><?xml version="1.0" encoding="utf-8"?>
<ds:datastoreItem xmlns:ds="http://schemas.openxmlformats.org/officeDocument/2006/customXml" ds:itemID="{86E68209-8039-4FEF-B2CA-563E01E8F765}"/>
</file>

<file path=customXml/itemProps3.xml><?xml version="1.0" encoding="utf-8"?>
<ds:datastoreItem xmlns:ds="http://schemas.openxmlformats.org/officeDocument/2006/customXml" ds:itemID="{8C5B0322-EB47-4A29-A67F-126D66B6A440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0x010100615AB2C35A3E6E4A9F56AB3AF8CBB469</vt:lpwstr>
  </property>
  <property fmtid="{D5CDD505-2E9C-101B-9397-08002B2CF9AE}" pid="3" name="MediaServiceImageTags">
    <vt:lpwstr/>
  </property>
</Properties>
</file>